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30026"/>
  <workbookPr/>
  <xr:revisionPtr xr6:coauthVersionLast="47" xr6:coauthVersionMax="47" documentId="13_ncr:1_{A663D23A-B43A-4A3A-AE59-3BE2F3566048}" revIDLastSave="0" xr10:uidLastSave="{00000000-0000-0000-0000-000000000000}"/>
  <bookViews>
    <workbookView xr2:uid="{00000000-000D-0000-FFFF-FFFF00000000}" windowHeight="11500" windowWidth="19420" xWindow="-110" yWindow="-110"/>
  </bookViews>
  <sheets>
    <sheet r:id="rId1" name="はじめに" sheetId="11"/>
    <sheet r:id="rId2" name="考え方・集計（温水プール）" sheetId="10"/>
    <sheet r:id="rId3" name="利用料積算表（温水プールR9）" sheetId="8"/>
    <sheet r:id="rId4" name="利用料積算表（温水プールR10～）" sheetId="2"/>
    <sheet r:id="rId5" name="利用実績（温水プール）" sheetId="9"/>
    <sheet r:id="rId6" name="温水プール料金案" sheetId="1"/>
    <sheet r:id="rId7" name="総合福祉センター料金案" sheetId="4"/>
    <sheet r:id="rId8" name="利用料積算表（福祉センターR9）" sheetId="5"/>
    <sheet r:id="rId9" name="利用料積算表（福祉センターR10~）" sheetId="13"/>
    <sheet r:id="rId10" name="利用実績（福祉センター）" sheetId="12"/>
  </sheets>
  <definedNames>
    <definedName hidden="1" localSheetId="9" name="_xlnm._FilterDatabase">'利用実績（福祉センター）'!$A$5:$R$5</definedName>
    <definedName hidden="1" localSheetId="8" name="_xlnm._FilterDatabase">'利用料積算表（福祉センターR10~）'!$A$3:$M$46</definedName>
    <definedName hidden="1" localSheetId="7" name="_xlnm._FilterDatabase">'利用料積算表（福祉センターR9）'!$A$3:$O$46</definedName>
    <definedName localSheetId="1" name="_xlnm.Print_Area">'考え方・集計（温水プール）'!$A$1:$K$91</definedName>
    <definedName localSheetId="4" name="_xlnm.Print_Area">'利用実績（温水プール）'!$A$1:$I$76</definedName>
    <definedName localSheetId="9" name="_xlnm.Print_Area">'利用実績（福祉センター）'!$A$1:$R$66</definedName>
    <definedName localSheetId="3" name="_xlnm.Print_Area">'利用料積算表（温水プールR10～）'!$A$1:$H$56</definedName>
    <definedName localSheetId="2" name="_xlnm.Print_Area">'利用料積算表（温水プールR9）'!$A$1:$M$56</definedName>
    <definedName localSheetId="8" name="_xlnm.Print_Area">'利用料積算表（福祉センターR10~）'!$A$1:$L$54</definedName>
    <definedName localSheetId="7" name="_xlnm.Print_Area">'利用料積算表（福祉センターR9）'!$A$1:$N$54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9" i="5" l="1"/>
  <c r="N49" i="5"/>
  <c r="M50" i="5"/>
  <c r="N50" i="5"/>
  <c r="N48" i="5"/>
  <c r="M48" i="5"/>
  <c r="M45" i="5"/>
  <c r="N45" i="5"/>
  <c r="N5"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N4" i="5"/>
  <c r="M4" i="5"/>
  <c r="J51" i="5"/>
  <c r="I51" i="5"/>
  <c r="J46" i="5"/>
  <c r="I46" i="5"/>
  <c r="H51" i="13"/>
  <c r="G51" i="13"/>
  <c r="K50" i="13"/>
  <c r="I50" i="13"/>
  <c r="F50" i="13"/>
  <c r="D50" i="13"/>
  <c r="K49" i="13"/>
  <c r="I49" i="13"/>
  <c r="F49" i="13"/>
  <c r="D49" i="13"/>
  <c r="K48" i="13"/>
  <c r="I48" i="13"/>
  <c r="F48" i="13"/>
  <c r="D48" i="13"/>
  <c r="H46" i="13"/>
  <c r="G46" i="13"/>
  <c r="K45" i="13"/>
  <c r="I45" i="13"/>
  <c r="F45" i="13"/>
  <c r="D45" i="13"/>
  <c r="K44" i="13"/>
  <c r="I44" i="13"/>
  <c r="F44" i="13"/>
  <c r="D44" i="13"/>
  <c r="K43" i="13"/>
  <c r="I43" i="13"/>
  <c r="F43" i="13"/>
  <c r="D43" i="13"/>
  <c r="K42" i="13"/>
  <c r="I42" i="13"/>
  <c r="F42" i="13"/>
  <c r="D42" i="13"/>
  <c r="K41" i="13"/>
  <c r="I41" i="13"/>
  <c r="F41" i="13"/>
  <c r="D41" i="13"/>
  <c r="K40" i="13"/>
  <c r="I40" i="13"/>
  <c r="F40" i="13"/>
  <c r="D40" i="13"/>
  <c r="K39" i="13"/>
  <c r="I39" i="13"/>
  <c r="F39" i="13"/>
  <c r="D39" i="13"/>
  <c r="K38" i="13"/>
  <c r="I38" i="13"/>
  <c r="F38" i="13"/>
  <c r="D38" i="13"/>
  <c r="K37" i="13"/>
  <c r="I37" i="13"/>
  <c r="F37" i="13"/>
  <c r="D37" i="13"/>
  <c r="K36" i="13"/>
  <c r="I36" i="13"/>
  <c r="F36" i="13"/>
  <c r="D36" i="13"/>
  <c r="K35" i="13"/>
  <c r="I35" i="13"/>
  <c r="F35" i="13"/>
  <c r="D35" i="13"/>
  <c r="K34" i="13"/>
  <c r="I34" i="13"/>
  <c r="F34" i="13"/>
  <c r="D34" i="13"/>
  <c r="K33" i="13"/>
  <c r="I33" i="13"/>
  <c r="F33" i="13"/>
  <c r="D33" i="13"/>
  <c r="K32" i="13"/>
  <c r="I32" i="13"/>
  <c r="F32" i="13"/>
  <c r="D32" i="13"/>
  <c r="K31" i="13"/>
  <c r="I31" i="13"/>
  <c r="F31" i="13"/>
  <c r="D31" i="13"/>
  <c r="K30" i="13"/>
  <c r="I30" i="13"/>
  <c r="F30" i="13"/>
  <c r="D30" i="13"/>
  <c r="K29" i="13"/>
  <c r="I29" i="13"/>
  <c r="F29" i="13"/>
  <c r="D29" i="13"/>
  <c r="K28" i="13"/>
  <c r="I28" i="13"/>
  <c r="F28" i="13"/>
  <c r="D28" i="13"/>
  <c r="K27" i="13"/>
  <c r="I27" i="13"/>
  <c r="F27" i="13"/>
  <c r="D27" i="13"/>
  <c r="K26" i="13"/>
  <c r="I26" i="13"/>
  <c r="F26" i="13"/>
  <c r="D26" i="13"/>
  <c r="K25" i="13"/>
  <c r="I25" i="13"/>
  <c r="F25" i="13"/>
  <c r="D25" i="13"/>
  <c r="K24" i="13"/>
  <c r="I24" i="13"/>
  <c r="F24" i="13"/>
  <c r="D24" i="13"/>
  <c r="K23" i="13"/>
  <c r="I23" i="13"/>
  <c r="F23" i="13"/>
  <c r="D23" i="13"/>
  <c r="L22" i="13"/>
  <c r="K22" i="13"/>
  <c r="I22" i="13"/>
  <c r="F22" i="13"/>
  <c r="D22" i="13"/>
  <c r="K21" i="13"/>
  <c r="I21" i="13"/>
  <c r="F21" i="13"/>
  <c r="D21" i="13"/>
  <c r="K20" i="13"/>
  <c r="I20" i="13"/>
  <c r="F20" i="13"/>
  <c r="D20" i="13"/>
  <c r="K19" i="13"/>
  <c r="I19" i="13"/>
  <c r="F19" i="13"/>
  <c r="D19" i="13"/>
  <c r="K18" i="13"/>
  <c r="I18" i="13"/>
  <c r="F18" i="13"/>
  <c r="D18" i="13"/>
  <c r="K17" i="13"/>
  <c r="I17" i="13"/>
  <c r="F17" i="13"/>
  <c r="D17" i="13"/>
  <c r="K16" i="13"/>
  <c r="I16" i="13"/>
  <c r="F16" i="13"/>
  <c r="D16" i="13"/>
  <c r="L15" i="13"/>
  <c r="K15" i="13"/>
  <c r="J15" i="13"/>
  <c r="I15" i="13"/>
  <c r="F15" i="13"/>
  <c r="D15" i="13"/>
  <c r="K14" i="13"/>
  <c r="I14" i="13"/>
  <c r="F14" i="13"/>
  <c r="D14" i="13"/>
  <c r="K13" i="13"/>
  <c r="I13" i="13"/>
  <c r="F13" i="13"/>
  <c r="D13" i="13"/>
  <c r="K12" i="13"/>
  <c r="I12" i="13"/>
  <c r="F12" i="13"/>
  <c r="D12" i="13"/>
  <c r="K11" i="13"/>
  <c r="I11" i="13"/>
  <c r="F11" i="13"/>
  <c r="D11" i="13"/>
  <c r="K10" i="13"/>
  <c r="I10" i="13"/>
  <c r="F10" i="13"/>
  <c r="D10" i="13"/>
  <c r="K9" i="13"/>
  <c r="I9" i="13"/>
  <c r="F9" i="13"/>
  <c r="D9" i="13"/>
  <c r="K8" i="13"/>
  <c r="I8" i="13"/>
  <c r="F8" i="13"/>
  <c r="D8" i="13"/>
  <c r="K7" i="13"/>
  <c r="I7" i="13"/>
  <c r="F7" i="13"/>
  <c r="D7" i="13"/>
  <c r="K6" i="13"/>
  <c r="I6" i="13"/>
  <c r="F6" i="13"/>
  <c r="D6" i="13"/>
  <c r="K5" i="13"/>
  <c r="I5" i="13"/>
  <c r="F5" i="13"/>
  <c r="D5" i="13"/>
  <c r="K4" i="13"/>
  <c r="I4" i="13"/>
  <c r="F4" i="13"/>
  <c r="D4" i="13"/>
  <c r="R63" i="12"/>
  <c r="Q63" i="12"/>
  <c r="P63" i="12"/>
  <c r="O63" i="12"/>
  <c r="N63" i="12"/>
  <c r="M63" i="12"/>
  <c r="L63" i="12"/>
  <c r="K63" i="12"/>
  <c r="J63" i="12"/>
  <c r="I63" i="12"/>
  <c r="H63" i="12"/>
  <c r="G63" i="12"/>
  <c r="F63" i="12"/>
  <c r="E63" i="12"/>
  <c r="D63" i="12"/>
  <c r="C63" i="12"/>
  <c r="R58" i="12"/>
  <c r="Q58" i="12"/>
  <c r="P58" i="12"/>
  <c r="O58" i="12"/>
  <c r="N58" i="12"/>
  <c r="M58" i="12"/>
  <c r="L58" i="12"/>
  <c r="K58" i="12"/>
  <c r="J58" i="12"/>
  <c r="I58" i="12"/>
  <c r="H58" i="12"/>
  <c r="G58" i="12"/>
  <c r="F58" i="12"/>
  <c r="E58" i="12"/>
  <c r="D58" i="12"/>
  <c r="C58" i="12"/>
  <c r="F61" i="10"/>
  <c r="F60" i="10"/>
  <c r="F58" i="10"/>
  <c r="F57" i="10"/>
  <c r="F54" i="10"/>
  <c r="F55" i="10"/>
  <c r="E49" i="10"/>
  <c r="E48" i="10"/>
  <c r="E45" i="10"/>
  <c r="E44" i="10"/>
  <c r="E43" i="10"/>
  <c r="E42" i="10"/>
  <c r="E41" i="10"/>
  <c r="E40" i="10"/>
  <c r="E39" i="10"/>
  <c r="E38" i="10"/>
  <c r="E37" i="10"/>
  <c r="E36" i="10"/>
  <c r="E35" i="10"/>
  <c r="E34" i="10"/>
  <c r="E33" i="10"/>
  <c r="E32" i="10"/>
  <c r="E31" i="10"/>
  <c r="E30" i="10"/>
  <c r="E27" i="10"/>
  <c r="E26" i="10"/>
  <c r="E25" i="10"/>
  <c r="E24" i="10"/>
  <c r="E23" i="10"/>
  <c r="E22" i="10"/>
  <c r="L29" i="13" l="1"/>
  <c r="J29" i="13"/>
  <c r="L27" i="13"/>
  <c r="J27" i="13"/>
  <c r="J22" i="13"/>
  <c r="L21" i="13"/>
  <c r="J21" i="13"/>
  <c r="L20" i="13"/>
  <c r="J20" i="13"/>
  <c r="L19" i="13"/>
  <c r="J19" i="13"/>
  <c r="L18" i="13"/>
  <c r="J18" i="13"/>
  <c r="L17" i="13"/>
  <c r="J17" i="13"/>
  <c r="L16" i="13"/>
  <c r="J16" i="13"/>
  <c r="J26" i="13"/>
  <c r="L25" i="13"/>
  <c r="L23" i="13"/>
  <c r="L14" i="13"/>
  <c r="J14" i="13"/>
  <c r="L13" i="13"/>
  <c r="J13" i="13"/>
  <c r="L12" i="13"/>
  <c r="J12" i="13"/>
  <c r="L11" i="13"/>
  <c r="J11" i="13"/>
  <c r="L10" i="13"/>
  <c r="J10" i="13"/>
  <c r="L9" i="13"/>
  <c r="J9" i="13"/>
  <c r="L8" i="13"/>
  <c r="J8" i="13"/>
  <c r="L50" i="13"/>
  <c r="J50" i="13"/>
  <c r="L49" i="13"/>
  <c r="J45" i="13"/>
  <c r="J43" i="13"/>
  <c r="L42" i="13"/>
  <c r="J42" i="13"/>
  <c r="L41" i="13"/>
  <c r="L40" i="13"/>
  <c r="J40" i="13"/>
  <c r="L39" i="13"/>
  <c r="J39" i="13"/>
  <c r="L38" i="13"/>
  <c r="L37" i="13"/>
  <c r="J37" i="13"/>
  <c r="J36" i="13"/>
  <c r="L35" i="13"/>
  <c r="L33" i="13"/>
  <c r="J33" i="13"/>
  <c r="L32" i="13"/>
  <c r="J32" i="13"/>
  <c r="L31" i="13"/>
  <c r="J31" i="13"/>
  <c r="L30" i="13"/>
  <c r="L28" i="13"/>
  <c r="L26" i="13"/>
  <c r="L24" i="13"/>
  <c r="J23" i="13"/>
  <c r="L7" i="13"/>
  <c r="J7" i="13"/>
  <c r="L6" i="13"/>
  <c r="J6" i="13"/>
  <c r="L5" i="13"/>
  <c r="J5" i="13"/>
  <c r="L4" i="13"/>
  <c r="J4" i="13"/>
  <c r="K51" i="13"/>
  <c r="I51" i="13"/>
  <c r="J49" i="13"/>
  <c r="L48" i="13"/>
  <c r="J48" i="13"/>
  <c r="K46" i="13"/>
  <c r="K53" i="13" s="1"/>
  <c r="I46" i="13"/>
  <c r="I53" i="13" s="1"/>
  <c r="L45" i="13"/>
  <c r="L44" i="13"/>
  <c r="J44" i="13"/>
  <c r="L43" i="13"/>
  <c r="J41" i="13"/>
  <c r="J38" i="13"/>
  <c r="L36" i="13"/>
  <c r="J35" i="13"/>
  <c r="L34" i="13"/>
  <c r="J34" i="13"/>
  <c r="J30" i="13"/>
  <c r="J28" i="13"/>
  <c r="J25" i="13"/>
  <c r="J24" i="13"/>
  <c r="R65" i="12"/>
  <c r="D65" i="12"/>
  <c r="C65" i="12"/>
  <c r="P65" i="12"/>
  <c r="M65" i="12"/>
  <c r="L65" i="12"/>
  <c r="K65" i="12"/>
  <c r="J65" i="12"/>
  <c r="I65" i="12"/>
  <c r="H65" i="12"/>
  <c r="G65" i="12"/>
  <c r="F65" i="12"/>
  <c r="E65" i="12"/>
  <c r="N65" i="12"/>
  <c r="O65" i="12"/>
  <c r="Q65" i="12"/>
  <c r="C65" i="10"/>
  <c r="I64" i="10"/>
  <c r="K79" i="10" s="1"/>
  <c r="I63" i="10"/>
  <c r="K78" i="10" s="1"/>
  <c r="I77" i="10"/>
  <c r="H77" i="10"/>
  <c r="G77" i="10"/>
  <c r="F77" i="10"/>
  <c r="E77" i="10"/>
  <c r="D77" i="10"/>
  <c r="C77" i="10"/>
  <c r="B77" i="10"/>
  <c r="I74" i="10"/>
  <c r="H74" i="10"/>
  <c r="G74" i="10"/>
  <c r="F74" i="10"/>
  <c r="E74" i="10"/>
  <c r="E80" i="10" s="1"/>
  <c r="D74" i="10"/>
  <c r="C74" i="10"/>
  <c r="B74" i="10"/>
  <c r="I71" i="10"/>
  <c r="J72" i="10"/>
  <c r="J73" i="10"/>
  <c r="J75" i="10"/>
  <c r="J76" i="10"/>
  <c r="C71" i="10"/>
  <c r="D71" i="10"/>
  <c r="E71" i="10"/>
  <c r="F71" i="10"/>
  <c r="G71" i="10"/>
  <c r="H71" i="10"/>
  <c r="B71" i="10"/>
  <c r="B65" i="10"/>
  <c r="H62" i="10"/>
  <c r="G62" i="10"/>
  <c r="F62" i="10"/>
  <c r="E62" i="10"/>
  <c r="D62" i="10"/>
  <c r="H59" i="10"/>
  <c r="G59" i="10"/>
  <c r="F59" i="10"/>
  <c r="E59" i="10"/>
  <c r="D59" i="10"/>
  <c r="E56" i="10"/>
  <c r="F56" i="10"/>
  <c r="G56" i="10"/>
  <c r="H56" i="10"/>
  <c r="D56" i="10"/>
  <c r="I65" i="9"/>
  <c r="I64" i="9"/>
  <c r="I55" i="10"/>
  <c r="I57" i="10"/>
  <c r="K72" i="10" s="1"/>
  <c r="I58" i="10"/>
  <c r="K73" i="10" s="1"/>
  <c r="I60" i="10"/>
  <c r="K75" i="10" s="1"/>
  <c r="I61" i="10"/>
  <c r="K76" i="10" s="1"/>
  <c r="I54" i="10"/>
  <c r="L46" i="13" l="1"/>
  <c r="L53" i="13" s="1"/>
  <c r="K54" i="13" s="1"/>
  <c r="J46" i="13"/>
  <c r="J53" i="13" s="1"/>
  <c r="I54" i="13" s="1"/>
  <c r="L51" i="13"/>
  <c r="J51" i="13"/>
  <c r="J77" i="10"/>
  <c r="G80" i="10"/>
  <c r="C80" i="10"/>
  <c r="I56" i="10"/>
  <c r="K71" i="10" s="1"/>
  <c r="I80" i="10"/>
  <c r="G65" i="10"/>
  <c r="H65" i="10"/>
  <c r="F80" i="10"/>
  <c r="D80" i="10"/>
  <c r="J71" i="10"/>
  <c r="F65" i="10"/>
  <c r="J74" i="10"/>
  <c r="H80" i="10"/>
  <c r="B80" i="10"/>
  <c r="D65" i="10"/>
  <c r="I62" i="10"/>
  <c r="K77" i="10" s="1"/>
  <c r="I59" i="10"/>
  <c r="K74" i="10" s="1"/>
  <c r="E65" i="10"/>
  <c r="J70" i="10"/>
  <c r="J69" i="10"/>
  <c r="K70" i="10"/>
  <c r="K69" i="10"/>
  <c r="J80" i="10" l="1"/>
  <c r="I65" i="10"/>
  <c r="K80" i="10"/>
  <c r="I4" i="9"/>
  <c r="I5" i="9"/>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G67" i="9" l="1"/>
  <c r="L45" i="8"/>
  <c r="M45" i="8" s="1"/>
  <c r="L44" i="8"/>
  <c r="K44" i="8"/>
  <c r="K6" i="8"/>
  <c r="L6" i="8"/>
  <c r="L7" i="8"/>
  <c r="K8" i="8"/>
  <c r="L8" i="8"/>
  <c r="L9" i="8"/>
  <c r="K10" i="8"/>
  <c r="L10" i="8"/>
  <c r="L11" i="8"/>
  <c r="K12" i="8"/>
  <c r="L12" i="8"/>
  <c r="L13" i="8"/>
  <c r="M13" i="8" s="1"/>
  <c r="K14" i="8"/>
  <c r="L14" i="8"/>
  <c r="L15" i="8"/>
  <c r="K16" i="8"/>
  <c r="L16" i="8"/>
  <c r="L17" i="8"/>
  <c r="M17" i="8" s="1"/>
  <c r="K18" i="8"/>
  <c r="L18" i="8"/>
  <c r="L19" i="8"/>
  <c r="K20" i="8"/>
  <c r="L20" i="8"/>
  <c r="L21" i="8"/>
  <c r="K22" i="8"/>
  <c r="L22" i="8"/>
  <c r="L23" i="8"/>
  <c r="K24" i="8"/>
  <c r="L24" i="8"/>
  <c r="L25" i="8"/>
  <c r="K26" i="8"/>
  <c r="L26" i="8"/>
  <c r="L27" i="8"/>
  <c r="K28" i="8"/>
  <c r="L28" i="8"/>
  <c r="L29" i="8"/>
  <c r="K30" i="8"/>
  <c r="L30" i="8"/>
  <c r="L31" i="8"/>
  <c r="K32" i="8"/>
  <c r="L32" i="8"/>
  <c r="L33" i="8"/>
  <c r="M33" i="8" s="1"/>
  <c r="K34" i="8"/>
  <c r="L34" i="8"/>
  <c r="L35" i="8"/>
  <c r="M35" i="8" s="1"/>
  <c r="K36" i="8"/>
  <c r="L36" i="8"/>
  <c r="L37" i="8"/>
  <c r="K38" i="8"/>
  <c r="L38" i="8"/>
  <c r="L39" i="8"/>
  <c r="K40" i="8"/>
  <c r="L40" i="8"/>
  <c r="L41" i="8"/>
  <c r="K42" i="8"/>
  <c r="L42" i="8"/>
  <c r="L43" i="8"/>
  <c r="M43" i="8" s="1"/>
  <c r="L5" i="8"/>
  <c r="L4" i="8"/>
  <c r="K4" i="8"/>
  <c r="J45" i="8"/>
  <c r="J5" i="8"/>
  <c r="J6" i="8"/>
  <c r="J7" i="8"/>
  <c r="J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 i="8"/>
  <c r="H45"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 i="2"/>
  <c r="I46" i="8"/>
  <c r="H46" i="8"/>
  <c r="E45" i="8"/>
  <c r="E43" i="8"/>
  <c r="E41" i="8"/>
  <c r="E39" i="8"/>
  <c r="E37" i="8"/>
  <c r="E35" i="8"/>
  <c r="E33" i="8"/>
  <c r="E31" i="8"/>
  <c r="E29" i="8"/>
  <c r="E27" i="8"/>
  <c r="M27" i="8" s="1"/>
  <c r="E25" i="8"/>
  <c r="E23" i="8"/>
  <c r="E21" i="8"/>
  <c r="E19" i="8"/>
  <c r="E17" i="8"/>
  <c r="E15" i="8"/>
  <c r="E13" i="8"/>
  <c r="E11" i="8"/>
  <c r="E9" i="8"/>
  <c r="E7" i="8"/>
  <c r="E5" i="8"/>
  <c r="M29" i="8" l="1"/>
  <c r="M42" i="8"/>
  <c r="M22" i="8"/>
  <c r="M26" i="8"/>
  <c r="M15" i="8"/>
  <c r="M20" i="8"/>
  <c r="M4" i="8"/>
  <c r="M38" i="8"/>
  <c r="M6" i="8"/>
  <c r="M32" i="8"/>
  <c r="M10" i="8"/>
  <c r="M11" i="8"/>
  <c r="M28" i="8"/>
  <c r="M37" i="8"/>
  <c r="M24" i="8"/>
  <c r="M34" i="8"/>
  <c r="M8" i="8"/>
  <c r="M39" i="8"/>
  <c r="M18" i="8"/>
  <c r="M41" i="8"/>
  <c r="M44" i="8"/>
  <c r="M12" i="8"/>
  <c r="M21" i="8"/>
  <c r="M16" i="8"/>
  <c r="M30" i="8"/>
  <c r="M7" i="8"/>
  <c r="M23" i="8"/>
  <c r="M19" i="8"/>
  <c r="M31" i="8"/>
  <c r="M25" i="8"/>
  <c r="M9" i="8"/>
  <c r="M5" i="8"/>
  <c r="M14" i="8"/>
  <c r="M40" i="8"/>
  <c r="J46" i="8"/>
  <c r="M36" i="8"/>
  <c r="K46" i="8"/>
  <c r="K56" i="8" s="1"/>
  <c r="L46" i="8"/>
  <c r="L56" i="8" s="1"/>
  <c r="M46" i="8" l="1"/>
  <c r="M56" i="8" s="1"/>
  <c r="K49" i="5"/>
  <c r="K50" i="5"/>
  <c r="K48" i="5"/>
  <c r="L45" i="5"/>
  <c r="L4" i="5"/>
  <c r="D50" i="5"/>
  <c r="L50" i="5" s="1"/>
  <c r="D49" i="5"/>
  <c r="L49" i="5" s="1"/>
  <c r="D48" i="5"/>
  <c r="L48" i="5" s="1"/>
  <c r="D5" i="5"/>
  <c r="L5" i="5" s="1"/>
  <c r="D6" i="5"/>
  <c r="L6" i="5" s="1"/>
  <c r="D7" i="5"/>
  <c r="L7" i="5" s="1"/>
  <c r="D8" i="5"/>
  <c r="L8" i="5" s="1"/>
  <c r="D9" i="5"/>
  <c r="L9" i="5" s="1"/>
  <c r="D10" i="5"/>
  <c r="L10" i="5" s="1"/>
  <c r="D11" i="5"/>
  <c r="L11" i="5" s="1"/>
  <c r="D12" i="5"/>
  <c r="L12" i="5" s="1"/>
  <c r="D13" i="5"/>
  <c r="L13" i="5" s="1"/>
  <c r="D14" i="5"/>
  <c r="L14" i="5" s="1"/>
  <c r="D15" i="5"/>
  <c r="L15" i="5" s="1"/>
  <c r="D16" i="5"/>
  <c r="L16" i="5" s="1"/>
  <c r="D17" i="5"/>
  <c r="L17" i="5" s="1"/>
  <c r="D18" i="5"/>
  <c r="L18" i="5" s="1"/>
  <c r="D19" i="5"/>
  <c r="L19" i="5" s="1"/>
  <c r="D20" i="5"/>
  <c r="L20" i="5" s="1"/>
  <c r="D21" i="5"/>
  <c r="L21" i="5" s="1"/>
  <c r="D22" i="5"/>
  <c r="L22" i="5" s="1"/>
  <c r="D23" i="5"/>
  <c r="L23" i="5" s="1"/>
  <c r="D24" i="5"/>
  <c r="L24" i="5" s="1"/>
  <c r="D25" i="5"/>
  <c r="L25" i="5" s="1"/>
  <c r="D26" i="5"/>
  <c r="L26" i="5" s="1"/>
  <c r="D27" i="5"/>
  <c r="L27" i="5" s="1"/>
  <c r="D28" i="5"/>
  <c r="L28" i="5" s="1"/>
  <c r="D29" i="5"/>
  <c r="L29" i="5" s="1"/>
  <c r="D30" i="5"/>
  <c r="D31" i="5"/>
  <c r="L31" i="5" s="1"/>
  <c r="D32" i="5"/>
  <c r="L32" i="5" s="1"/>
  <c r="D33" i="5"/>
  <c r="L33" i="5" s="1"/>
  <c r="D34" i="5"/>
  <c r="L34" i="5" s="1"/>
  <c r="D35" i="5"/>
  <c r="L35" i="5" s="1"/>
  <c r="D36" i="5"/>
  <c r="L36" i="5" s="1"/>
  <c r="D37" i="5"/>
  <c r="L37" i="5" s="1"/>
  <c r="D38" i="5"/>
  <c r="L38" i="5" s="1"/>
  <c r="D39" i="5"/>
  <c r="L39" i="5" s="1"/>
  <c r="D40" i="5"/>
  <c r="L40" i="5" s="1"/>
  <c r="D41" i="5"/>
  <c r="L41" i="5" s="1"/>
  <c r="D42" i="5"/>
  <c r="L42" i="5" s="1"/>
  <c r="D43" i="5"/>
  <c r="L43" i="5" s="1"/>
  <c r="D44" i="5"/>
  <c r="L44" i="5" s="1"/>
  <c r="D45" i="5"/>
  <c r="D4" i="5"/>
  <c r="H51" i="5"/>
  <c r="G51" i="5"/>
  <c r="F50" i="5"/>
  <c r="F49" i="5"/>
  <c r="F48" i="5"/>
  <c r="G46"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 i="5"/>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 i="5"/>
  <c r="H51" i="4"/>
  <c r="G51" i="4"/>
  <c r="H50" i="4"/>
  <c r="G50" i="4"/>
  <c r="H49" i="4"/>
  <c r="G49" i="4"/>
  <c r="F50" i="4"/>
  <c r="F51" i="4"/>
  <c r="F49" i="4"/>
  <c r="L30" i="5" l="1"/>
  <c r="M51" i="5"/>
  <c r="N51" i="5"/>
  <c r="K51" i="5"/>
  <c r="M46" i="5"/>
  <c r="K46" i="5"/>
  <c r="H46" i="5"/>
  <c r="F11" i="4"/>
  <c r="G11" i="4"/>
  <c r="H11" i="4"/>
  <c r="F12" i="4"/>
  <c r="G12" i="4"/>
  <c r="H12" i="4"/>
  <c r="F13" i="4"/>
  <c r="G13" i="4"/>
  <c r="H13" i="4"/>
  <c r="F14" i="4"/>
  <c r="G14" i="4"/>
  <c r="H14" i="4"/>
  <c r="F15" i="4"/>
  <c r="G15" i="4"/>
  <c r="H15" i="4"/>
  <c r="F16" i="4"/>
  <c r="G16" i="4"/>
  <c r="H16" i="4"/>
  <c r="F17" i="4"/>
  <c r="G17" i="4"/>
  <c r="H17" i="4"/>
  <c r="F18" i="4"/>
  <c r="G18" i="4"/>
  <c r="H18" i="4"/>
  <c r="F19" i="4"/>
  <c r="G19" i="4"/>
  <c r="H19" i="4"/>
  <c r="F20" i="4"/>
  <c r="G20" i="4"/>
  <c r="H20" i="4"/>
  <c r="F21" i="4"/>
  <c r="G21" i="4"/>
  <c r="H21" i="4"/>
  <c r="F22" i="4"/>
  <c r="G22" i="4"/>
  <c r="H22" i="4"/>
  <c r="F23" i="4"/>
  <c r="G23" i="4"/>
  <c r="H23" i="4"/>
  <c r="F24" i="4"/>
  <c r="G24" i="4"/>
  <c r="H24" i="4"/>
  <c r="F25" i="4"/>
  <c r="G25" i="4"/>
  <c r="H25" i="4"/>
  <c r="F26" i="4"/>
  <c r="G26" i="4"/>
  <c r="H26" i="4"/>
  <c r="F27" i="4"/>
  <c r="G27" i="4"/>
  <c r="H27" i="4"/>
  <c r="F28" i="4"/>
  <c r="G28" i="4"/>
  <c r="H28" i="4"/>
  <c r="F29" i="4"/>
  <c r="G29" i="4"/>
  <c r="H29" i="4"/>
  <c r="F30" i="4"/>
  <c r="G30" i="4"/>
  <c r="H30" i="4"/>
  <c r="F31" i="4"/>
  <c r="G31" i="4"/>
  <c r="H31" i="4"/>
  <c r="F32" i="4"/>
  <c r="G32" i="4"/>
  <c r="H32" i="4"/>
  <c r="F33" i="4"/>
  <c r="G33" i="4"/>
  <c r="H33" i="4"/>
  <c r="F34" i="4"/>
  <c r="G34" i="4"/>
  <c r="H34" i="4"/>
  <c r="F35" i="4"/>
  <c r="G35" i="4"/>
  <c r="H35" i="4"/>
  <c r="F36" i="4"/>
  <c r="G36" i="4"/>
  <c r="H36" i="4"/>
  <c r="F37" i="4"/>
  <c r="G37" i="4"/>
  <c r="H37" i="4"/>
  <c r="F38" i="4"/>
  <c r="G38" i="4"/>
  <c r="H38" i="4"/>
  <c r="F39" i="4"/>
  <c r="G39" i="4"/>
  <c r="H39" i="4"/>
  <c r="F40" i="4"/>
  <c r="G40" i="4"/>
  <c r="H40" i="4"/>
  <c r="F41" i="4"/>
  <c r="G41" i="4"/>
  <c r="H41" i="4"/>
  <c r="F42" i="4"/>
  <c r="G42" i="4"/>
  <c r="H42" i="4"/>
  <c r="F43" i="4"/>
  <c r="G43" i="4"/>
  <c r="H43" i="4"/>
  <c r="F44" i="4"/>
  <c r="G44" i="4"/>
  <c r="H44" i="4"/>
  <c r="F45" i="4"/>
  <c r="G45" i="4"/>
  <c r="H45" i="4"/>
  <c r="F46" i="4"/>
  <c r="G46" i="4"/>
  <c r="H46" i="4"/>
  <c r="F9" i="4"/>
  <c r="G9" i="4"/>
  <c r="H9" i="4"/>
  <c r="F10" i="4"/>
  <c r="G10" i="4"/>
  <c r="H10" i="4"/>
  <c r="F6" i="4"/>
  <c r="G6" i="4"/>
  <c r="H6" i="4"/>
  <c r="F7" i="4"/>
  <c r="G7" i="4"/>
  <c r="H7" i="4"/>
  <c r="K53" i="5" l="1"/>
  <c r="M53" i="5"/>
  <c r="L51" i="5"/>
  <c r="L46" i="5"/>
  <c r="N46" i="5"/>
  <c r="N53" i="5" s="1"/>
  <c r="M54" i="5" l="1"/>
  <c r="L53" i="5"/>
  <c r="K54" i="5" s="1"/>
  <c r="F5" i="4"/>
  <c r="H8" i="4"/>
  <c r="G8" i="4"/>
  <c r="F8" i="4"/>
  <c r="H5" i="4"/>
  <c r="G5" i="4"/>
  <c r="G46" i="2"/>
  <c r="E45" i="2"/>
  <c r="E43" i="2"/>
  <c r="E41" i="2"/>
  <c r="E39" i="2"/>
  <c r="E37" i="2"/>
  <c r="E35" i="2"/>
  <c r="E33" i="2"/>
  <c r="E31" i="2"/>
  <c r="E29" i="2"/>
  <c r="E27" i="2"/>
  <c r="E25" i="2"/>
  <c r="E23" i="2"/>
  <c r="E21" i="2"/>
  <c r="E19" i="2"/>
  <c r="E17" i="2"/>
  <c r="E15" i="2"/>
  <c r="E13" i="2"/>
  <c r="E11" i="2"/>
  <c r="E9" i="2"/>
  <c r="E7" i="2"/>
  <c r="E5" i="2"/>
  <c r="G37" i="1"/>
  <c r="F37" i="1"/>
  <c r="H37" i="1" s="1"/>
  <c r="G36" i="1"/>
  <c r="F36" i="1"/>
  <c r="H36" i="1" s="1"/>
  <c r="F33" i="1"/>
  <c r="F32" i="1"/>
  <c r="F31" i="1"/>
  <c r="F30" i="1"/>
  <c r="F29" i="1"/>
  <c r="F28" i="1"/>
  <c r="F27" i="1"/>
  <c r="F26" i="1"/>
  <c r="F25" i="1"/>
  <c r="F24" i="1"/>
  <c r="F23" i="1"/>
  <c r="F22" i="1"/>
  <c r="F21" i="1"/>
  <c r="F20" i="1"/>
  <c r="F19" i="1"/>
  <c r="F18" i="1"/>
  <c r="F17" i="1"/>
  <c r="F16" i="1"/>
  <c r="F15" i="1"/>
  <c r="H12" i="1"/>
  <c r="G12" i="1"/>
  <c r="F12" i="1"/>
  <c r="H11" i="1"/>
  <c r="G11" i="1"/>
  <c r="F11" i="1"/>
  <c r="H10" i="1"/>
  <c r="G10" i="1"/>
  <c r="F10" i="1"/>
  <c r="H9" i="1"/>
  <c r="G9" i="1"/>
  <c r="F9" i="1"/>
  <c r="H8" i="1"/>
  <c r="G8" i="1"/>
  <c r="F8" i="1"/>
  <c r="H7" i="1"/>
  <c r="G7" i="1"/>
  <c r="F7" i="1"/>
  <c r="H6" i="1"/>
  <c r="G6" i="1"/>
  <c r="F6" i="1"/>
  <c r="H5" i="1"/>
  <c r="G5" i="1"/>
  <c r="F5" i="1"/>
  <c r="H46" i="2" l="1"/>
  <c r="H56" i="2" s="1"/>
</calcChain>
</file>

<file path=xl/sharedStrings.xml><?xml version="1.0" encoding="utf-8"?>
<sst xmlns="http://schemas.openxmlformats.org/spreadsheetml/2006/main" count="1317" uniqueCount="263">
  <si>
    <t>団体利用</t>
    <rPh sb="0" eb="4">
      <t>ダンタイリヨウ</t>
    </rPh>
    <phoneticPr fontId="3"/>
  </si>
  <si>
    <t>施設</t>
    <rPh sb="0" eb="2">
      <t>シセツ</t>
    </rPh>
    <phoneticPr fontId="3"/>
  </si>
  <si>
    <t>貸出単位</t>
    <rPh sb="0" eb="4">
      <t>カシダシタンイ</t>
    </rPh>
    <phoneticPr fontId="3"/>
  </si>
  <si>
    <t>現行</t>
    <rPh sb="0" eb="2">
      <t>ゲンコウ</t>
    </rPh>
    <phoneticPr fontId="3"/>
  </si>
  <si>
    <t>市内（変更後）</t>
    <rPh sb="0" eb="2">
      <t>シナイ</t>
    </rPh>
    <rPh sb="3" eb="6">
      <t>ヘンコウゴ</t>
    </rPh>
    <phoneticPr fontId="3"/>
  </si>
  <si>
    <t>市外（変更後）</t>
    <rPh sb="0" eb="2">
      <t>シガイ</t>
    </rPh>
    <rPh sb="3" eb="6">
      <t>ヘンコウゴ</t>
    </rPh>
    <phoneticPr fontId="3"/>
  </si>
  <si>
    <t>営利・市内</t>
    <rPh sb="0" eb="2">
      <t>エイリ</t>
    </rPh>
    <rPh sb="3" eb="5">
      <t>シナイ</t>
    </rPh>
    <phoneticPr fontId="3"/>
  </si>
  <si>
    <t>営利・市外</t>
    <rPh sb="0" eb="2">
      <t>エイリ</t>
    </rPh>
    <rPh sb="3" eb="5">
      <t>シガイ</t>
    </rPh>
    <phoneticPr fontId="3"/>
  </si>
  <si>
    <t>プール（１コース２５m）</t>
    <phoneticPr fontId="6"/>
  </si>
  <si>
    <t>２時間</t>
    <rPh sb="1" eb="3">
      <t>ジカン</t>
    </rPh>
    <phoneticPr fontId="6"/>
  </si>
  <si>
    <t>プール（可動床）</t>
    <rPh sb="4" eb="5">
      <t>カ</t>
    </rPh>
    <rPh sb="5" eb="6">
      <t>ドウ</t>
    </rPh>
    <phoneticPr fontId="6"/>
  </si>
  <si>
    <t>ミニスポーツホール</t>
    <phoneticPr fontId="6"/>
  </si>
  <si>
    <t>午前</t>
    <rPh sb="0" eb="2">
      <t>ゴゼン</t>
    </rPh>
    <phoneticPr fontId="6"/>
  </si>
  <si>
    <t>午後</t>
    <rPh sb="0" eb="2">
      <t>ゴゴ</t>
    </rPh>
    <phoneticPr fontId="6"/>
  </si>
  <si>
    <t>夜間（最短）</t>
    <rPh sb="0" eb="2">
      <t>ヤカン</t>
    </rPh>
    <rPh sb="3" eb="5">
      <t>サイタン</t>
    </rPh>
    <phoneticPr fontId="6"/>
  </si>
  <si>
    <t>夜間（最長）</t>
    <rPh sb="0" eb="2">
      <t>ヤカン</t>
    </rPh>
    <rPh sb="3" eb="5">
      <t>サイチョウ</t>
    </rPh>
    <phoneticPr fontId="6"/>
  </si>
  <si>
    <t>全日（最短）</t>
    <rPh sb="0" eb="1">
      <t>ゼン</t>
    </rPh>
    <rPh sb="1" eb="2">
      <t>ジツ</t>
    </rPh>
    <rPh sb="3" eb="5">
      <t>サイタン</t>
    </rPh>
    <phoneticPr fontId="6"/>
  </si>
  <si>
    <t>全日（最長）</t>
    <rPh sb="0" eb="1">
      <t>ゼン</t>
    </rPh>
    <rPh sb="1" eb="2">
      <t>ジツ</t>
    </rPh>
    <rPh sb="3" eb="5">
      <t>サイチョウ</t>
    </rPh>
    <phoneticPr fontId="6"/>
  </si>
  <si>
    <t>個人利用</t>
    <rPh sb="0" eb="2">
      <t>コジン</t>
    </rPh>
    <rPh sb="2" eb="4">
      <t>リヨウ</t>
    </rPh>
    <phoneticPr fontId="3"/>
  </si>
  <si>
    <t>プール（当日使用）</t>
    <rPh sb="4" eb="6">
      <t>トウジツ</t>
    </rPh>
    <rPh sb="6" eb="8">
      <t>シヨウ</t>
    </rPh>
    <phoneticPr fontId="6"/>
  </si>
  <si>
    <t>大人（夏期２時間）</t>
    <rPh sb="0" eb="2">
      <t>オトナ</t>
    </rPh>
    <rPh sb="3" eb="5">
      <t>カキ</t>
    </rPh>
    <rPh sb="6" eb="8">
      <t>ジカン</t>
    </rPh>
    <phoneticPr fontId="6"/>
  </si>
  <si>
    <t>-</t>
    <phoneticPr fontId="3"/>
  </si>
  <si>
    <t>子ども（夏期２時間）</t>
    <rPh sb="0" eb="1">
      <t>コ</t>
    </rPh>
    <rPh sb="4" eb="6">
      <t>カキ</t>
    </rPh>
    <rPh sb="7" eb="9">
      <t>ジカン</t>
    </rPh>
    <phoneticPr fontId="6"/>
  </si>
  <si>
    <t>シニア（夏期２時間）</t>
    <rPh sb="4" eb="6">
      <t>カキ</t>
    </rPh>
    <rPh sb="7" eb="9">
      <t>ジカン</t>
    </rPh>
    <phoneticPr fontId="6"/>
  </si>
  <si>
    <t>大人（夏期以外の期間１回）</t>
    <rPh sb="0" eb="2">
      <t>オトナ</t>
    </rPh>
    <rPh sb="3" eb="4">
      <t>ナツ</t>
    </rPh>
    <rPh sb="4" eb="5">
      <t>キ</t>
    </rPh>
    <rPh sb="5" eb="7">
      <t>イガイ</t>
    </rPh>
    <rPh sb="8" eb="10">
      <t>キカン</t>
    </rPh>
    <rPh sb="11" eb="12">
      <t>カイ</t>
    </rPh>
    <phoneticPr fontId="6"/>
  </si>
  <si>
    <t>子ども（夏期以外の期間１回）</t>
    <rPh sb="0" eb="1">
      <t>コ</t>
    </rPh>
    <rPh sb="4" eb="5">
      <t>ナツ</t>
    </rPh>
    <rPh sb="5" eb="6">
      <t>キ</t>
    </rPh>
    <rPh sb="6" eb="8">
      <t>イガイ</t>
    </rPh>
    <rPh sb="9" eb="11">
      <t>キカン</t>
    </rPh>
    <rPh sb="12" eb="13">
      <t>カイ</t>
    </rPh>
    <phoneticPr fontId="6"/>
  </si>
  <si>
    <t>シニア（夏期以外の期間１回）</t>
    <rPh sb="4" eb="5">
      <t>ナツ</t>
    </rPh>
    <rPh sb="5" eb="6">
      <t>キ</t>
    </rPh>
    <rPh sb="6" eb="8">
      <t>イガイ</t>
    </rPh>
    <rPh sb="9" eb="11">
      <t>キカン</t>
    </rPh>
    <rPh sb="12" eb="13">
      <t>カイ</t>
    </rPh>
    <phoneticPr fontId="6"/>
  </si>
  <si>
    <t>トレーニングルーム（当日使用）</t>
    <rPh sb="10" eb="12">
      <t>トウジツ</t>
    </rPh>
    <rPh sb="12" eb="14">
      <t>シヨウ</t>
    </rPh>
    <phoneticPr fontId="6"/>
  </si>
  <si>
    <t>大人（１回）</t>
    <rPh sb="0" eb="2">
      <t>オトナ</t>
    </rPh>
    <rPh sb="4" eb="5">
      <t>カイ</t>
    </rPh>
    <phoneticPr fontId="6"/>
  </si>
  <si>
    <t>シニア（１回）</t>
    <rPh sb="5" eb="6">
      <t>カイ</t>
    </rPh>
    <phoneticPr fontId="6"/>
  </si>
  <si>
    <t>ミニスポーツホール（当日使用）</t>
    <rPh sb="10" eb="12">
      <t>トウジツ</t>
    </rPh>
    <rPh sb="12" eb="14">
      <t>シヨウ</t>
    </rPh>
    <phoneticPr fontId="6"/>
  </si>
  <si>
    <t>子ども（１回）</t>
    <rPh sb="0" eb="1">
      <t>コ</t>
    </rPh>
    <rPh sb="5" eb="6">
      <t>カイ</t>
    </rPh>
    <phoneticPr fontId="6"/>
  </si>
  <si>
    <t>プール（年間使用）</t>
    <rPh sb="4" eb="6">
      <t>ネンカン</t>
    </rPh>
    <rPh sb="6" eb="8">
      <t>シヨウ</t>
    </rPh>
    <phoneticPr fontId="6"/>
  </si>
  <si>
    <t>市民（大人・１年）</t>
    <rPh sb="0" eb="2">
      <t>シミン</t>
    </rPh>
    <rPh sb="3" eb="5">
      <t>オトナ</t>
    </rPh>
    <rPh sb="7" eb="8">
      <t>ネン</t>
    </rPh>
    <phoneticPr fontId="6"/>
  </si>
  <si>
    <t>市民（子ども・１年）</t>
    <rPh sb="0" eb="2">
      <t>シミン</t>
    </rPh>
    <rPh sb="3" eb="4">
      <t>コ</t>
    </rPh>
    <rPh sb="8" eb="9">
      <t>ネン</t>
    </rPh>
    <phoneticPr fontId="6"/>
  </si>
  <si>
    <t>市民（シニア・１年）</t>
    <rPh sb="0" eb="2">
      <t>シミン</t>
    </rPh>
    <rPh sb="8" eb="9">
      <t>ネン</t>
    </rPh>
    <phoneticPr fontId="6"/>
  </si>
  <si>
    <t>トレーニングルーム（年間使用）</t>
    <rPh sb="10" eb="12">
      <t>ネンカン</t>
    </rPh>
    <rPh sb="12" eb="14">
      <t>シヨウ</t>
    </rPh>
    <phoneticPr fontId="6"/>
  </si>
  <si>
    <t>プール（回数利用券）</t>
    <rPh sb="4" eb="6">
      <t>カイスウ</t>
    </rPh>
    <rPh sb="6" eb="9">
      <t>リヨウケン</t>
    </rPh>
    <phoneticPr fontId="6"/>
  </si>
  <si>
    <t>大人用（50枚綴）</t>
    <rPh sb="0" eb="3">
      <t>オトナヨウ</t>
    </rPh>
    <rPh sb="6" eb="8">
      <t>マイツヅ</t>
    </rPh>
    <phoneticPr fontId="6"/>
  </si>
  <si>
    <t>大人用（11枚綴）</t>
    <rPh sb="0" eb="3">
      <t>オトナヨウ</t>
    </rPh>
    <rPh sb="6" eb="8">
      <t>マイツヅ</t>
    </rPh>
    <phoneticPr fontId="6"/>
  </si>
  <si>
    <t>子ども・シニア用（11枚綴）</t>
    <rPh sb="0" eb="1">
      <t>コ</t>
    </rPh>
    <rPh sb="7" eb="8">
      <t>ヨウ</t>
    </rPh>
    <rPh sb="11" eb="12">
      <t>マイ</t>
    </rPh>
    <rPh sb="12" eb="13">
      <t>テイ</t>
    </rPh>
    <phoneticPr fontId="6"/>
  </si>
  <si>
    <t>附帯設備</t>
    <rPh sb="0" eb="4">
      <t>フタイセツビ</t>
    </rPh>
    <phoneticPr fontId="3"/>
  </si>
  <si>
    <t>設備</t>
    <rPh sb="0" eb="2">
      <t>セツビ</t>
    </rPh>
    <phoneticPr fontId="3"/>
  </si>
  <si>
    <t>放送設備</t>
  </si>
  <si>
    <t>利用区分ごと</t>
    <rPh sb="0" eb="4">
      <t>リヨウクブン</t>
    </rPh>
    <phoneticPr fontId="3"/>
  </si>
  <si>
    <t>1,030円</t>
  </si>
  <si>
    <t>レンタルロッカー</t>
  </si>
  <si>
    <t>1か月</t>
    <rPh sb="2" eb="3">
      <t>ゲツ</t>
    </rPh>
    <phoneticPr fontId="3"/>
  </si>
  <si>
    <t>520円</t>
  </si>
  <si>
    <t>視聴覚器材</t>
  </si>
  <si>
    <t>水中サウンドシステム</t>
  </si>
  <si>
    <t>スタートシステム</t>
  </si>
  <si>
    <t>備考</t>
    <rPh sb="0" eb="2">
      <t>ビコウ</t>
    </rPh>
    <phoneticPr fontId="3"/>
  </si>
  <si>
    <t>基本方針の算定ルールに準ずる</t>
    <phoneticPr fontId="3"/>
  </si>
  <si>
    <t>営利料金を新設</t>
    <rPh sb="0" eb="4">
      <t>エイリリョウキン</t>
    </rPh>
    <rPh sb="5" eb="7">
      <t>シンセツ</t>
    </rPh>
    <phoneticPr fontId="3"/>
  </si>
  <si>
    <t>規定を削除</t>
    <rPh sb="0" eb="2">
      <t>キテイ</t>
    </rPh>
    <rPh sb="3" eb="5">
      <t>サクジョ</t>
    </rPh>
    <phoneticPr fontId="3"/>
  </si>
  <si>
    <t>プール（１コース２５m）</t>
  </si>
  <si>
    <t>２時間</t>
    <rPh sb="1" eb="3">
      <t>ジカン</t>
    </rPh>
    <phoneticPr fontId="9"/>
  </si>
  <si>
    <t>プール（可動床）</t>
    <rPh sb="4" eb="5">
      <t>カ</t>
    </rPh>
    <rPh sb="5" eb="6">
      <t>ドウ</t>
    </rPh>
    <phoneticPr fontId="9"/>
  </si>
  <si>
    <t>ミニスポーツホール</t>
  </si>
  <si>
    <t>午前</t>
    <rPh sb="0" eb="2">
      <t>ゴゼン</t>
    </rPh>
    <phoneticPr fontId="9"/>
  </si>
  <si>
    <t>午後</t>
    <rPh sb="0" eb="2">
      <t>ゴゴ</t>
    </rPh>
    <phoneticPr fontId="9"/>
  </si>
  <si>
    <t>夜間（最長）</t>
    <rPh sb="0" eb="2">
      <t>ヤカン</t>
    </rPh>
    <rPh sb="3" eb="5">
      <t>サイチョウ</t>
    </rPh>
    <phoneticPr fontId="9"/>
  </si>
  <si>
    <t>全日（最短）</t>
    <rPh sb="0" eb="1">
      <t>ゼン</t>
    </rPh>
    <rPh sb="1" eb="2">
      <t>ジツ</t>
    </rPh>
    <rPh sb="3" eb="5">
      <t>サイタン</t>
    </rPh>
    <phoneticPr fontId="9"/>
  </si>
  <si>
    <t>全日（最長）</t>
    <rPh sb="0" eb="1">
      <t>ゼン</t>
    </rPh>
    <rPh sb="1" eb="2">
      <t>ジツ</t>
    </rPh>
    <rPh sb="3" eb="5">
      <t>サイチョウ</t>
    </rPh>
    <phoneticPr fontId="9"/>
  </si>
  <si>
    <t>プール（当日使用）</t>
    <rPh sb="4" eb="6">
      <t>トウジツ</t>
    </rPh>
    <rPh sb="6" eb="8">
      <t>シヨウ</t>
    </rPh>
    <phoneticPr fontId="9"/>
  </si>
  <si>
    <t>トレーニングルーム（当日使用）</t>
    <rPh sb="10" eb="12">
      <t>トウジツ</t>
    </rPh>
    <rPh sb="12" eb="14">
      <t>シヨウ</t>
    </rPh>
    <phoneticPr fontId="9"/>
  </si>
  <si>
    <t>大人（１回）</t>
    <rPh sb="0" eb="2">
      <t>オトナ</t>
    </rPh>
    <rPh sb="4" eb="5">
      <t>カイ</t>
    </rPh>
    <phoneticPr fontId="9"/>
  </si>
  <si>
    <t>シニア（１回）</t>
    <rPh sb="5" eb="6">
      <t>カイ</t>
    </rPh>
    <phoneticPr fontId="9"/>
  </si>
  <si>
    <t>ミニスポーツホール（当日使用）</t>
    <rPh sb="10" eb="12">
      <t>トウジツ</t>
    </rPh>
    <rPh sb="12" eb="14">
      <t>シヨウ</t>
    </rPh>
    <phoneticPr fontId="9"/>
  </si>
  <si>
    <t>子ども（１回）</t>
    <rPh sb="0" eb="1">
      <t>コ</t>
    </rPh>
    <rPh sb="5" eb="6">
      <t>カイ</t>
    </rPh>
    <phoneticPr fontId="9"/>
  </si>
  <si>
    <t>プール（年間使用）</t>
    <rPh sb="4" eb="6">
      <t>ネンカン</t>
    </rPh>
    <rPh sb="6" eb="8">
      <t>シヨウ</t>
    </rPh>
    <phoneticPr fontId="9"/>
  </si>
  <si>
    <t>市民（大人・１年）</t>
    <rPh sb="0" eb="2">
      <t>シミン</t>
    </rPh>
    <rPh sb="3" eb="5">
      <t>オトナ</t>
    </rPh>
    <rPh sb="7" eb="8">
      <t>ネン</t>
    </rPh>
    <phoneticPr fontId="9"/>
  </si>
  <si>
    <t>市民（子ども・１年）</t>
    <rPh sb="0" eb="2">
      <t>シミン</t>
    </rPh>
    <rPh sb="3" eb="4">
      <t>コ</t>
    </rPh>
    <rPh sb="8" eb="9">
      <t>ネン</t>
    </rPh>
    <phoneticPr fontId="9"/>
  </si>
  <si>
    <t>市民（シニア・１年）</t>
    <rPh sb="0" eb="2">
      <t>シミン</t>
    </rPh>
    <rPh sb="8" eb="9">
      <t>ネン</t>
    </rPh>
    <phoneticPr fontId="9"/>
  </si>
  <si>
    <t>トレーニングルーム（年間使用）</t>
    <rPh sb="10" eb="12">
      <t>ネンカン</t>
    </rPh>
    <rPh sb="12" eb="14">
      <t>シヨウ</t>
    </rPh>
    <phoneticPr fontId="9"/>
  </si>
  <si>
    <t>回数利用</t>
    <rPh sb="0" eb="2">
      <t>カイスウ</t>
    </rPh>
    <rPh sb="2" eb="4">
      <t>リヨウ</t>
    </rPh>
    <phoneticPr fontId="9"/>
  </si>
  <si>
    <t>大人用（５０枚綴）</t>
    <rPh sb="0" eb="3">
      <t>オトナヨウ</t>
    </rPh>
    <rPh sb="6" eb="8">
      <t>マイツヅ</t>
    </rPh>
    <phoneticPr fontId="9"/>
  </si>
  <si>
    <t>大人用（11枚綴）</t>
    <rPh sb="0" eb="3">
      <t>オトナヨウ</t>
    </rPh>
    <rPh sb="6" eb="8">
      <t>マイツヅ</t>
    </rPh>
    <phoneticPr fontId="9"/>
  </si>
  <si>
    <t>子ども・シニア用（11枚綴）</t>
    <rPh sb="0" eb="1">
      <t>コ</t>
    </rPh>
    <rPh sb="7" eb="8">
      <t>ヨウ</t>
    </rPh>
    <rPh sb="11" eb="12">
      <t>マイ</t>
    </rPh>
    <rPh sb="12" eb="13">
      <t>テイ</t>
    </rPh>
    <phoneticPr fontId="9"/>
  </si>
  <si>
    <t>合計</t>
    <rPh sb="0" eb="2">
      <t>ゴウケイ</t>
    </rPh>
    <phoneticPr fontId="6"/>
  </si>
  <si>
    <t>ー</t>
    <phoneticPr fontId="3"/>
  </si>
  <si>
    <t>市内</t>
    <rPh sb="0" eb="2">
      <t>シナイ</t>
    </rPh>
    <phoneticPr fontId="3"/>
  </si>
  <si>
    <t>市外</t>
    <rPh sb="0" eb="2">
      <t>シガイ</t>
    </rPh>
    <phoneticPr fontId="3"/>
  </si>
  <si>
    <t>市内外</t>
    <rPh sb="0" eb="3">
      <t>シナイガイ</t>
    </rPh>
    <phoneticPr fontId="3"/>
  </si>
  <si>
    <t>駐車場料金</t>
    <rPh sb="0" eb="5">
      <t>チュウシャジョウリョウキン</t>
    </rPh>
    <phoneticPr fontId="3"/>
  </si>
  <si>
    <t>総合計</t>
    <rPh sb="0" eb="3">
      <t>ソウゴウケイ</t>
    </rPh>
    <phoneticPr fontId="3"/>
  </si>
  <si>
    <t>a</t>
    <phoneticPr fontId="3"/>
  </si>
  <si>
    <t>b</t>
    <phoneticPr fontId="3"/>
  </si>
  <si>
    <t>a+b</t>
    <phoneticPr fontId="3"/>
  </si>
  <si>
    <t>陶芸室</t>
  </si>
  <si>
    <t>多目的フロア</t>
  </si>
  <si>
    <t>501研修室</t>
  </si>
  <si>
    <t>502会議室</t>
  </si>
  <si>
    <t>視聴覚室</t>
  </si>
  <si>
    <t>調理実習室</t>
  </si>
  <si>
    <t>音楽活動室</t>
  </si>
  <si>
    <t>寿の間</t>
  </si>
  <si>
    <t>創作室１</t>
  </si>
  <si>
    <t>創作室２</t>
  </si>
  <si>
    <t>集会室</t>
  </si>
  <si>
    <t>701研修室</t>
  </si>
  <si>
    <t>702研修室</t>
  </si>
  <si>
    <t>703研修室</t>
  </si>
  <si>
    <t>午前</t>
    <rPh sb="0" eb="2">
      <t>ゴゼン</t>
    </rPh>
    <phoneticPr fontId="3"/>
  </si>
  <si>
    <t>午後</t>
    <rPh sb="0" eb="2">
      <t>ゴゴ</t>
    </rPh>
    <phoneticPr fontId="3"/>
  </si>
  <si>
    <t>夜間</t>
    <rPh sb="0" eb="2">
      <t>ヤカン</t>
    </rPh>
    <phoneticPr fontId="3"/>
  </si>
  <si>
    <t>グランドピアノ</t>
    <phoneticPr fontId="3"/>
  </si>
  <si>
    <t>多摩市総合福祉センター改定料金案</t>
    <rPh sb="0" eb="3">
      <t>タマシ</t>
    </rPh>
    <rPh sb="3" eb="5">
      <t>ソウゴウ</t>
    </rPh>
    <rPh sb="5" eb="7">
      <t>フクシ</t>
    </rPh>
    <rPh sb="11" eb="16">
      <t>カイテイリョウキンアン</t>
    </rPh>
    <phoneticPr fontId="3"/>
  </si>
  <si>
    <t>多摩市総合福祉センター利用料積算表</t>
    <rPh sb="0" eb="3">
      <t>タマシ</t>
    </rPh>
    <rPh sb="3" eb="5">
      <t>ソウゴウ</t>
    </rPh>
    <rPh sb="5" eb="7">
      <t>フクシ</t>
    </rPh>
    <rPh sb="11" eb="14">
      <t>リヨウリョウ</t>
    </rPh>
    <rPh sb="14" eb="17">
      <t>セキサンヒョウ</t>
    </rPh>
    <phoneticPr fontId="3"/>
  </si>
  <si>
    <t>使用料の上限額案</t>
    <rPh sb="0" eb="3">
      <t>シヨウリョウ</t>
    </rPh>
    <rPh sb="4" eb="7">
      <t>ジョウゲンガク</t>
    </rPh>
    <rPh sb="7" eb="8">
      <t>アン</t>
    </rPh>
    <phoneticPr fontId="3"/>
  </si>
  <si>
    <t>ー</t>
  </si>
  <si>
    <t>合計</t>
    <rPh sb="0" eb="2">
      <t>ゴウケイ</t>
    </rPh>
    <phoneticPr fontId="3"/>
  </si>
  <si>
    <t>現料金収入
（市内）</t>
    <rPh sb="0" eb="3">
      <t>ゲンリョウキン</t>
    </rPh>
    <rPh sb="3" eb="5">
      <t>シュウニュウ</t>
    </rPh>
    <rPh sb="7" eb="9">
      <t>シナイ</t>
    </rPh>
    <phoneticPr fontId="3"/>
  </si>
  <si>
    <t>新料金収入
（市外）</t>
    <rPh sb="0" eb="5">
      <t>シンリョウキンシュウニュウ</t>
    </rPh>
    <rPh sb="7" eb="8">
      <t>シ</t>
    </rPh>
    <rPh sb="8" eb="9">
      <t>ガイ</t>
    </rPh>
    <phoneticPr fontId="6"/>
  </si>
  <si>
    <t>新料金収入
（市内）</t>
    <rPh sb="0" eb="5">
      <t>シンリョウキンシュウニュウ</t>
    </rPh>
    <rPh sb="7" eb="9">
      <t>シナイ</t>
    </rPh>
    <phoneticPr fontId="6"/>
  </si>
  <si>
    <t>現料金収入
（市外）</t>
    <rPh sb="0" eb="3">
      <t>ゲンリョウキン</t>
    </rPh>
    <rPh sb="3" eb="5">
      <t>シュウニュウ</t>
    </rPh>
    <rPh sb="7" eb="8">
      <t>シ</t>
    </rPh>
    <rPh sb="8" eb="9">
      <t>ガイ</t>
    </rPh>
    <phoneticPr fontId="3"/>
  </si>
  <si>
    <t>営利（市内）</t>
    <rPh sb="0" eb="2">
      <t>エイリ</t>
    </rPh>
    <rPh sb="3" eb="5">
      <t>シナイ</t>
    </rPh>
    <phoneticPr fontId="3"/>
  </si>
  <si>
    <t>営利（市外）</t>
    <rPh sb="0" eb="2">
      <t>エイリ</t>
    </rPh>
    <rPh sb="3" eb="5">
      <t>シガイ</t>
    </rPh>
    <phoneticPr fontId="3"/>
  </si>
  <si>
    <t>現行
（市内）</t>
    <rPh sb="0" eb="2">
      <t>ゲンコウ</t>
    </rPh>
    <rPh sb="4" eb="6">
      <t>シナイ</t>
    </rPh>
    <phoneticPr fontId="3"/>
  </si>
  <si>
    <t>現行
（市外）</t>
    <rPh sb="0" eb="2">
      <t>ゲンコウ</t>
    </rPh>
    <rPh sb="4" eb="5">
      <t>シ</t>
    </rPh>
    <rPh sb="5" eb="6">
      <t>ガイ</t>
    </rPh>
    <phoneticPr fontId="3"/>
  </si>
  <si>
    <t>変更後
（市内）</t>
    <rPh sb="0" eb="2">
      <t>ヘンコウ</t>
    </rPh>
    <rPh sb="2" eb="3">
      <t>ゴ</t>
    </rPh>
    <rPh sb="5" eb="7">
      <t>シナイ</t>
    </rPh>
    <phoneticPr fontId="3"/>
  </si>
  <si>
    <t>変更後
（市外）</t>
    <rPh sb="0" eb="2">
      <t>ヘンコウ</t>
    </rPh>
    <rPh sb="2" eb="3">
      <t>ゴ</t>
    </rPh>
    <rPh sb="5" eb="6">
      <t>シ</t>
    </rPh>
    <rPh sb="6" eb="7">
      <t>ガイ</t>
    </rPh>
    <phoneticPr fontId="6"/>
  </si>
  <si>
    <t>自主事業</t>
    <rPh sb="0" eb="4">
      <t>ジシュジギョウ</t>
    </rPh>
    <phoneticPr fontId="3"/>
  </si>
  <si>
    <t>その他収入</t>
    <rPh sb="2" eb="3">
      <t>タ</t>
    </rPh>
    <rPh sb="3" eb="5">
      <t>シュウニュウ</t>
    </rPh>
    <phoneticPr fontId="3"/>
  </si>
  <si>
    <t>c</t>
    <phoneticPr fontId="3"/>
  </si>
  <si>
    <t>d</t>
    <phoneticPr fontId="3"/>
  </si>
  <si>
    <t>付帯設備利用料</t>
    <rPh sb="0" eb="4">
      <t>フタイセツビ</t>
    </rPh>
    <rPh sb="4" eb="7">
      <t>リヨウリョウ</t>
    </rPh>
    <phoneticPr fontId="3"/>
  </si>
  <si>
    <t>e</t>
    <phoneticPr fontId="3"/>
  </si>
  <si>
    <t>a+b+c+d+e</t>
    <phoneticPr fontId="3"/>
  </si>
  <si>
    <t>【令和●●年度】</t>
    <rPh sb="1" eb="3">
      <t>レイワ</t>
    </rPh>
    <rPh sb="5" eb="7">
      <t>ネンド</t>
    </rPh>
    <phoneticPr fontId="3"/>
  </si>
  <si>
    <t>5ヶ年分を1年度ごとに提出してください</t>
    <rPh sb="2" eb="4">
      <t>ネンブン</t>
    </rPh>
    <rPh sb="6" eb="8">
      <t>ネンド</t>
    </rPh>
    <rPh sb="11" eb="13">
      <t>テイシュツ</t>
    </rPh>
    <phoneticPr fontId="3"/>
  </si>
  <si>
    <t>利用件数
（市内）</t>
    <rPh sb="0" eb="2">
      <t>リヨウ</t>
    </rPh>
    <rPh sb="2" eb="4">
      <t>ケンスウ</t>
    </rPh>
    <rPh sb="6" eb="8">
      <t>シナイ</t>
    </rPh>
    <phoneticPr fontId="3"/>
  </si>
  <si>
    <t>利用件数
（市外）</t>
    <rPh sb="0" eb="2">
      <t>リヨウ</t>
    </rPh>
    <rPh sb="2" eb="4">
      <t>ケンスウ</t>
    </rPh>
    <rPh sb="6" eb="7">
      <t>シ</t>
    </rPh>
    <rPh sb="7" eb="8">
      <t>ガイ</t>
    </rPh>
    <phoneticPr fontId="6"/>
  </si>
  <si>
    <t>令和4年度</t>
    <rPh sb="0" eb="2">
      <t>レイワ</t>
    </rPh>
    <rPh sb="3" eb="5">
      <t>ネンド</t>
    </rPh>
    <phoneticPr fontId="3"/>
  </si>
  <si>
    <t>令和5年度</t>
    <rPh sb="0" eb="2">
      <t>レイワ</t>
    </rPh>
    <rPh sb="3" eb="5">
      <t>ネンド</t>
    </rPh>
    <phoneticPr fontId="3"/>
  </si>
  <si>
    <t>令和6年度</t>
    <rPh sb="0" eb="2">
      <t>レイワ</t>
    </rPh>
    <rPh sb="3" eb="5">
      <t>ネンド</t>
    </rPh>
    <phoneticPr fontId="3"/>
  </si>
  <si>
    <t>市外</t>
    <rPh sb="0" eb="1">
      <t>シ</t>
    </rPh>
    <rPh sb="1" eb="2">
      <t>ガイ</t>
    </rPh>
    <phoneticPr fontId="3"/>
  </si>
  <si>
    <t>（単位：件）</t>
    <rPh sb="1" eb="3">
      <t>タンイ</t>
    </rPh>
    <rPh sb="4" eb="5">
      <t>ケン</t>
    </rPh>
    <phoneticPr fontId="3"/>
  </si>
  <si>
    <t>多摩市総合福祉センター利用件数</t>
    <rPh sb="0" eb="3">
      <t>タマシ</t>
    </rPh>
    <rPh sb="3" eb="5">
      <t>ソウゴウ</t>
    </rPh>
    <rPh sb="5" eb="7">
      <t>フクシ</t>
    </rPh>
    <rPh sb="11" eb="13">
      <t>リヨウ</t>
    </rPh>
    <rPh sb="13" eb="15">
      <t>ケンスウ</t>
    </rPh>
    <phoneticPr fontId="3"/>
  </si>
  <si>
    <t>減免</t>
    <rPh sb="0" eb="2">
      <t>ゲンメン</t>
    </rPh>
    <phoneticPr fontId="3"/>
  </si>
  <si>
    <t>非減免</t>
    <rPh sb="0" eb="1">
      <t>ヒ</t>
    </rPh>
    <rPh sb="1" eb="3">
      <t>ゲンメン</t>
    </rPh>
    <phoneticPr fontId="3"/>
  </si>
  <si>
    <t>創作室１・２
（通し部屋仕様）</t>
    <rPh sb="8" eb="9">
      <t>トオ</t>
    </rPh>
    <rPh sb="10" eb="12">
      <t>ベヤ</t>
    </rPh>
    <rPh sb="12" eb="14">
      <t>シヨウ</t>
    </rPh>
    <phoneticPr fontId="3"/>
  </si>
  <si>
    <t>701・702・703研修室
（大会議室仕様）</t>
    <rPh sb="11" eb="14">
      <t>ケンシュウシツ</t>
    </rPh>
    <rPh sb="16" eb="20">
      <t>ダイカイギシツ</t>
    </rPh>
    <rPh sb="20" eb="22">
      <t>シヨウ</t>
    </rPh>
    <phoneticPr fontId="3"/>
  </si>
  <si>
    <t>701・702研修室
（中会議室仕様）</t>
    <rPh sb="7" eb="10">
      <t>ケンシュウシツ</t>
    </rPh>
    <rPh sb="12" eb="13">
      <t>チュウ</t>
    </rPh>
    <rPh sb="13" eb="16">
      <t>カイギシツ</t>
    </rPh>
    <rPh sb="16" eb="18">
      <t>シヨウ</t>
    </rPh>
    <phoneticPr fontId="3"/>
  </si>
  <si>
    <t>【令和９年度】</t>
    <rPh sb="1" eb="3">
      <t>レイワ</t>
    </rPh>
    <rPh sb="4" eb="6">
      <t>ネンド</t>
    </rPh>
    <phoneticPr fontId="3"/>
  </si>
  <si>
    <t>多摩市立温水プール利用料積算表（令和9年度用）</t>
    <rPh sb="0" eb="4">
      <t>タマシリツ</t>
    </rPh>
    <rPh sb="4" eb="6">
      <t>オンスイ</t>
    </rPh>
    <rPh sb="9" eb="12">
      <t>リヨウリョウ</t>
    </rPh>
    <rPh sb="12" eb="15">
      <t>セキサンヒョウ</t>
    </rPh>
    <rPh sb="16" eb="18">
      <t>レイワ</t>
    </rPh>
    <rPh sb="19" eb="21">
      <t>ネンド</t>
    </rPh>
    <rPh sb="21" eb="22">
      <t>ヨウ</t>
    </rPh>
    <phoneticPr fontId="3"/>
  </si>
  <si>
    <t>多摩市立温水プール利用料積算表（令和10～13年度用）</t>
    <rPh sb="0" eb="4">
      <t>タマシリツ</t>
    </rPh>
    <rPh sb="4" eb="6">
      <t>オンスイ</t>
    </rPh>
    <rPh sb="9" eb="12">
      <t>リヨウリョウ</t>
    </rPh>
    <rPh sb="12" eb="15">
      <t>セキサンヒョウ</t>
    </rPh>
    <rPh sb="16" eb="18">
      <t>レイワ</t>
    </rPh>
    <rPh sb="23" eb="25">
      <t>ネンド</t>
    </rPh>
    <rPh sb="25" eb="26">
      <t>ヨウ</t>
    </rPh>
    <phoneticPr fontId="3"/>
  </si>
  <si>
    <t>合計
利用人数</t>
    <rPh sb="0" eb="2">
      <t>ゴウケイ</t>
    </rPh>
    <rPh sb="3" eb="5">
      <t>リヨウ</t>
    </rPh>
    <rPh sb="5" eb="7">
      <t>ニンズウ</t>
    </rPh>
    <phoneticPr fontId="3"/>
  </si>
  <si>
    <t>令和4年度
利用人数/件数</t>
    <rPh sb="0" eb="2">
      <t>レイワ</t>
    </rPh>
    <rPh sb="3" eb="5">
      <t>ネンド</t>
    </rPh>
    <rPh sb="6" eb="10">
      <t>リヨウニンズウ</t>
    </rPh>
    <rPh sb="11" eb="13">
      <t>ケンスウ</t>
    </rPh>
    <phoneticPr fontId="6"/>
  </si>
  <si>
    <t>令和5年度
利用人数/件数</t>
    <rPh sb="0" eb="2">
      <t>レイワ</t>
    </rPh>
    <rPh sb="3" eb="5">
      <t>ネンド</t>
    </rPh>
    <rPh sb="6" eb="10">
      <t>リヨウニンズウ</t>
    </rPh>
    <rPh sb="11" eb="13">
      <t>ケンスウ</t>
    </rPh>
    <phoneticPr fontId="6"/>
  </si>
  <si>
    <t>令和6年度
利用人数/件数</t>
    <rPh sb="0" eb="2">
      <t>レイワ</t>
    </rPh>
    <rPh sb="3" eb="5">
      <t>ネンド</t>
    </rPh>
    <rPh sb="6" eb="10">
      <t>リヨウニンズウ</t>
    </rPh>
    <rPh sb="11" eb="13">
      <t>ケンスウ</t>
    </rPh>
    <phoneticPr fontId="6"/>
  </si>
  <si>
    <t>令和7年度
利用人数/件数</t>
    <rPh sb="0" eb="2">
      <t>レイワ</t>
    </rPh>
    <rPh sb="3" eb="5">
      <t>ネンド</t>
    </rPh>
    <rPh sb="6" eb="10">
      <t>リヨウニンズウ</t>
    </rPh>
    <rPh sb="11" eb="13">
      <t>ケンスウ</t>
    </rPh>
    <phoneticPr fontId="6"/>
  </si>
  <si>
    <t>可動床は全面貸（6コース分として合算計上されている）</t>
    <rPh sb="0" eb="2">
      <t>カドウ</t>
    </rPh>
    <rPh sb="2" eb="3">
      <t>ユカ</t>
    </rPh>
    <rPh sb="4" eb="6">
      <t>ゼンメン</t>
    </rPh>
    <rPh sb="6" eb="7">
      <t>カシ</t>
    </rPh>
    <rPh sb="12" eb="13">
      <t>ブン</t>
    </rPh>
    <rPh sb="16" eb="18">
      <t>ガッサン</t>
    </rPh>
    <rPh sb="18" eb="20">
      <t>ケイジョウ</t>
    </rPh>
    <phoneticPr fontId="3"/>
  </si>
  <si>
    <t>夜間</t>
    <rPh sb="0" eb="2">
      <t>ヤカン</t>
    </rPh>
    <phoneticPr fontId="9"/>
  </si>
  <si>
    <t>夜間の最短・最長は料金算出には不要のため最後はまとめる</t>
    <rPh sb="0" eb="2">
      <t>ヤカン</t>
    </rPh>
    <rPh sb="3" eb="5">
      <t>サイタン</t>
    </rPh>
    <rPh sb="6" eb="8">
      <t>サイチョウ</t>
    </rPh>
    <rPh sb="9" eb="11">
      <t>リョウキン</t>
    </rPh>
    <rPh sb="11" eb="13">
      <t>サンシュツ</t>
    </rPh>
    <rPh sb="15" eb="17">
      <t>フヨウ</t>
    </rPh>
    <rPh sb="20" eb="22">
      <t>サイゴ</t>
    </rPh>
    <phoneticPr fontId="3"/>
  </si>
  <si>
    <t>大人</t>
    <rPh sb="0" eb="2">
      <t>オトナ</t>
    </rPh>
    <phoneticPr fontId="9"/>
  </si>
  <si>
    <t>2時間制も料金算出に不要のため最後はまとめる</t>
    <rPh sb="1" eb="4">
      <t>ジカンセイ</t>
    </rPh>
    <rPh sb="5" eb="7">
      <t>リョウキン</t>
    </rPh>
    <rPh sb="7" eb="9">
      <t>サンシュツ</t>
    </rPh>
    <rPh sb="10" eb="12">
      <t>フヨウ</t>
    </rPh>
    <rPh sb="15" eb="17">
      <t>サイゴ</t>
    </rPh>
    <phoneticPr fontId="3"/>
  </si>
  <si>
    <t>子ども</t>
    <rPh sb="0" eb="1">
      <t>コ</t>
    </rPh>
    <phoneticPr fontId="9"/>
  </si>
  <si>
    <t>シニア</t>
    <phoneticPr fontId="9"/>
  </si>
  <si>
    <t>回数券利用者が上段の都度利用人数に含まれているためゼロとするか？</t>
    <rPh sb="0" eb="3">
      <t>カイスウケン</t>
    </rPh>
    <rPh sb="3" eb="6">
      <t>リヨウシャ</t>
    </rPh>
    <rPh sb="7" eb="9">
      <t>ジョウダン</t>
    </rPh>
    <rPh sb="10" eb="16">
      <t>ツドリヨウニンズウ</t>
    </rPh>
    <rPh sb="17" eb="18">
      <t>フク</t>
    </rPh>
    <phoneticPr fontId="3"/>
  </si>
  <si>
    <t>放送設備</t>
    <rPh sb="0" eb="4">
      <t>ホウソウセツビ</t>
    </rPh>
    <phoneticPr fontId="3"/>
  </si>
  <si>
    <t>※R4年度は記録をおえないため未入力</t>
    <rPh sb="3" eb="5">
      <t>ネンド</t>
    </rPh>
    <rPh sb="6" eb="8">
      <t>キロク</t>
    </rPh>
    <rPh sb="15" eb="18">
      <t>ミニュウリョク</t>
    </rPh>
    <phoneticPr fontId="3"/>
  </si>
  <si>
    <t>レンタルロッカー</t>
    <phoneticPr fontId="3"/>
  </si>
  <si>
    <t>令和4年度の利用人数/件数の一部が空欄となっている個所はデータ不具合により参照できないためです。</t>
    <rPh sb="0" eb="2">
      <t>レイワ</t>
    </rPh>
    <rPh sb="3" eb="5">
      <t>ネンド</t>
    </rPh>
    <rPh sb="6" eb="8">
      <t>リヨウ</t>
    </rPh>
    <rPh sb="8" eb="10">
      <t>ニンズウ</t>
    </rPh>
    <rPh sb="11" eb="13">
      <t>ケンスウ</t>
    </rPh>
    <rPh sb="14" eb="16">
      <t>イチブ</t>
    </rPh>
    <rPh sb="17" eb="19">
      <t>クウラン</t>
    </rPh>
    <rPh sb="25" eb="27">
      <t>カショ</t>
    </rPh>
    <rPh sb="31" eb="34">
      <t>フグアイ</t>
    </rPh>
    <rPh sb="37" eb="39">
      <t>サンショウ</t>
    </rPh>
    <phoneticPr fontId="3"/>
  </si>
  <si>
    <t>現料金
（円）</t>
    <rPh sb="0" eb="3">
      <t>ゲンリョウキン</t>
    </rPh>
    <rPh sb="5" eb="6">
      <t>エン</t>
    </rPh>
    <phoneticPr fontId="6"/>
  </si>
  <si>
    <t>4月～12月
適用料金（円）</t>
    <rPh sb="1" eb="2">
      <t>ガツ</t>
    </rPh>
    <rPh sb="5" eb="6">
      <t>ガツ</t>
    </rPh>
    <rPh sb="7" eb="9">
      <t>テキヨウ</t>
    </rPh>
    <rPh sb="9" eb="11">
      <t>リョウキン</t>
    </rPh>
    <rPh sb="12" eb="13">
      <t>エン</t>
    </rPh>
    <phoneticPr fontId="3"/>
  </si>
  <si>
    <t>1月～3月
適用料金
（円）</t>
    <rPh sb="1" eb="2">
      <t>ガツ</t>
    </rPh>
    <rPh sb="4" eb="5">
      <t>ガツ</t>
    </rPh>
    <rPh sb="6" eb="8">
      <t>テキヨウ</t>
    </rPh>
    <rPh sb="8" eb="10">
      <t>リョウキン</t>
    </rPh>
    <rPh sb="12" eb="13">
      <t>エン</t>
    </rPh>
    <phoneticPr fontId="3"/>
  </si>
  <si>
    <t>4月～12月
料金収入
（円）</t>
    <rPh sb="1" eb="2">
      <t>ガツ</t>
    </rPh>
    <rPh sb="5" eb="6">
      <t>ガツ</t>
    </rPh>
    <rPh sb="7" eb="9">
      <t>リョウキン</t>
    </rPh>
    <rPh sb="9" eb="11">
      <t>シュウニュウ</t>
    </rPh>
    <rPh sb="13" eb="14">
      <t>エン</t>
    </rPh>
    <phoneticPr fontId="6"/>
  </si>
  <si>
    <t>1月～3月
料金収入
（円）</t>
    <rPh sb="1" eb="2">
      <t>ガツ</t>
    </rPh>
    <rPh sb="4" eb="5">
      <t>ガツ</t>
    </rPh>
    <rPh sb="6" eb="10">
      <t>リョウキンシュウニュウ</t>
    </rPh>
    <rPh sb="12" eb="13">
      <t>エン</t>
    </rPh>
    <phoneticPr fontId="6"/>
  </si>
  <si>
    <t>合計
料金収入
（円）</t>
    <rPh sb="0" eb="2">
      <t>ゴウケイ</t>
    </rPh>
    <rPh sb="3" eb="7">
      <t>リョウキンシュウニュウ</t>
    </rPh>
    <rPh sb="9" eb="10">
      <t>エン</t>
    </rPh>
    <phoneticPr fontId="6"/>
  </si>
  <si>
    <t>回数利用（11枚綴）については当日使用の件数に含まれています。</t>
    <rPh sb="0" eb="4">
      <t>カイスウリヨウ</t>
    </rPh>
    <rPh sb="7" eb="8">
      <t>マイ</t>
    </rPh>
    <rPh sb="8" eb="9">
      <t>ツヅ</t>
    </rPh>
    <rPh sb="15" eb="17">
      <t>トウジツ</t>
    </rPh>
    <rPh sb="17" eb="19">
      <t>シヨウ</t>
    </rPh>
    <rPh sb="20" eb="22">
      <t>ケンスウ</t>
    </rPh>
    <rPh sb="23" eb="24">
      <t>フク</t>
    </rPh>
    <phoneticPr fontId="3"/>
  </si>
  <si>
    <t>プール（可動床）については修繕ができず運用困難なため積算対象外としています。</t>
    <rPh sb="13" eb="15">
      <t>シュウゼン</t>
    </rPh>
    <rPh sb="19" eb="21">
      <t>ウンヨウ</t>
    </rPh>
    <rPh sb="21" eb="23">
      <t>コンナン</t>
    </rPh>
    <rPh sb="26" eb="28">
      <t>セキサン</t>
    </rPh>
    <rPh sb="28" eb="31">
      <t>タイショウガイ</t>
    </rPh>
    <phoneticPr fontId="3"/>
  </si>
  <si>
    <t>市内（障がい者等）</t>
    <rPh sb="0" eb="2">
      <t>シナイ</t>
    </rPh>
    <phoneticPr fontId="3"/>
  </si>
  <si>
    <t>市外（障がい者等）</t>
    <rPh sb="0" eb="2">
      <t>シガイ</t>
    </rPh>
    <phoneticPr fontId="3"/>
  </si>
  <si>
    <t>「障がい者等」とは多摩市立温水プール条例、施行規則で定める5割減額を指します。</t>
    <rPh sb="1" eb="2">
      <t>ショウ</t>
    </rPh>
    <rPh sb="4" eb="5">
      <t>シャ</t>
    </rPh>
    <rPh sb="5" eb="6">
      <t>トウ</t>
    </rPh>
    <rPh sb="9" eb="13">
      <t>タマシリツ</t>
    </rPh>
    <rPh sb="13" eb="15">
      <t>オンスイ</t>
    </rPh>
    <rPh sb="18" eb="20">
      <t>ジョウレイ</t>
    </rPh>
    <rPh sb="21" eb="25">
      <t>セコウキソク</t>
    </rPh>
    <rPh sb="26" eb="27">
      <t>サダ</t>
    </rPh>
    <rPh sb="30" eb="31">
      <t>ワリ</t>
    </rPh>
    <rPh sb="31" eb="33">
      <t>ゲンガク</t>
    </rPh>
    <rPh sb="34" eb="35">
      <t>サ</t>
    </rPh>
    <phoneticPr fontId="3"/>
  </si>
  <si>
    <t>新上限額
（円）</t>
    <rPh sb="0" eb="4">
      <t>シンジョウゲンガク</t>
    </rPh>
    <rPh sb="6" eb="7">
      <t>エン</t>
    </rPh>
    <phoneticPr fontId="6"/>
  </si>
  <si>
    <t>4月～12月
利用人数/件数</t>
    <rPh sb="1" eb="2">
      <t>ガツ</t>
    </rPh>
    <rPh sb="5" eb="6">
      <t>ガツ</t>
    </rPh>
    <rPh sb="7" eb="11">
      <t>リヨウニンズウ</t>
    </rPh>
    <rPh sb="12" eb="14">
      <t>ケンスウ</t>
    </rPh>
    <phoneticPr fontId="6"/>
  </si>
  <si>
    <t>1月～3月
利用人数/件数</t>
    <rPh sb="1" eb="2">
      <t>ガツ</t>
    </rPh>
    <rPh sb="4" eb="5">
      <t>ガツ</t>
    </rPh>
    <rPh sb="6" eb="10">
      <t>リヨウニンズウ</t>
    </rPh>
    <rPh sb="11" eb="13">
      <t>ケンスウ</t>
    </rPh>
    <phoneticPr fontId="6"/>
  </si>
  <si>
    <t>合計
利用人数/件数</t>
    <rPh sb="0" eb="2">
      <t>ゴウケイ</t>
    </rPh>
    <rPh sb="3" eb="5">
      <t>リヨウ</t>
    </rPh>
    <rPh sb="5" eb="7">
      <t>ニンズウ</t>
    </rPh>
    <rPh sb="8" eb="10">
      <t>ケンスウ</t>
    </rPh>
    <phoneticPr fontId="3"/>
  </si>
  <si>
    <t>適用
料金（円）</t>
    <rPh sb="0" eb="2">
      <t>テキヨウ</t>
    </rPh>
    <rPh sb="3" eb="5">
      <t>リョウキン</t>
    </rPh>
    <rPh sb="6" eb="7">
      <t>エン</t>
    </rPh>
    <phoneticPr fontId="3"/>
  </si>
  <si>
    <t>利用人数/件数</t>
    <rPh sb="0" eb="4">
      <t>リヨウニンズウ</t>
    </rPh>
    <rPh sb="5" eb="7">
      <t>ケンスウ</t>
    </rPh>
    <phoneticPr fontId="6"/>
  </si>
  <si>
    <t>新料金収入
（円）</t>
    <rPh sb="0" eb="5">
      <t>シンリョウキンシュウニュウ</t>
    </rPh>
    <rPh sb="7" eb="8">
      <t>エン</t>
    </rPh>
    <phoneticPr fontId="6"/>
  </si>
  <si>
    <t>利用料金積算にあたっての考え方</t>
    <rPh sb="0" eb="6">
      <t>リヨウリョウキンセキサン</t>
    </rPh>
    <rPh sb="12" eb="13">
      <t>カンガ</t>
    </rPh>
    <rPh sb="14" eb="15">
      <t>カタ</t>
    </rPh>
    <phoneticPr fontId="3"/>
  </si>
  <si>
    <t>利用料金積算にあたって、適用料金や利用人数についてどのように設定したか記述してください。</t>
    <phoneticPr fontId="3"/>
  </si>
  <si>
    <t>例：利用料金及び市民利用者が最大となるように、市内料金は上限の○○％、市外料金は上限の○○％とした。</t>
    <phoneticPr fontId="3"/>
  </si>
  <si>
    <t>【記入欄】</t>
    <rPh sb="1" eb="4">
      <t>キニュウラン</t>
    </rPh>
    <phoneticPr fontId="3"/>
  </si>
  <si>
    <t>区分</t>
    <rPh sb="0" eb="2">
      <t>クブン</t>
    </rPh>
    <phoneticPr fontId="3"/>
  </si>
  <si>
    <t>4～12月料金収入
（円）</t>
    <rPh sb="4" eb="5">
      <t>ガツ</t>
    </rPh>
    <rPh sb="5" eb="9">
      <t>リョウキンシュウニュウ</t>
    </rPh>
    <rPh sb="11" eb="12">
      <t>エン</t>
    </rPh>
    <phoneticPr fontId="3"/>
  </si>
  <si>
    <t>1～3月
料金収入
（円）</t>
    <rPh sb="3" eb="4">
      <t>ガツ</t>
    </rPh>
    <rPh sb="5" eb="9">
      <t>リョウキンシュウニュウ</t>
    </rPh>
    <rPh sb="11" eb="12">
      <t>エン</t>
    </rPh>
    <phoneticPr fontId="3"/>
  </si>
  <si>
    <t>合計収入
（円）</t>
    <rPh sb="0" eb="4">
      <t>ゴウケイシュウニュウ</t>
    </rPh>
    <rPh sb="6" eb="7">
      <t>エン</t>
    </rPh>
    <phoneticPr fontId="3"/>
  </si>
  <si>
    <t>料金収入
（円）</t>
    <rPh sb="0" eb="4">
      <t>リョウキンシュウニュウ</t>
    </rPh>
    <rPh sb="6" eb="7">
      <t>エン</t>
    </rPh>
    <phoneticPr fontId="3"/>
  </si>
  <si>
    <t>令和10年度</t>
    <rPh sb="0" eb="2">
      <t>レイワ</t>
    </rPh>
    <rPh sb="4" eb="6">
      <t>ネンド</t>
    </rPh>
    <phoneticPr fontId="3"/>
  </si>
  <si>
    <t>令和11年度</t>
    <rPh sb="0" eb="2">
      <t>レイワ</t>
    </rPh>
    <rPh sb="4" eb="6">
      <t>ネンド</t>
    </rPh>
    <phoneticPr fontId="3"/>
  </si>
  <si>
    <t>令和12年度</t>
    <rPh sb="0" eb="2">
      <t>レイワ</t>
    </rPh>
    <rPh sb="4" eb="6">
      <t>ネンド</t>
    </rPh>
    <phoneticPr fontId="3"/>
  </si>
  <si>
    <t>令和13年度</t>
    <rPh sb="0" eb="2">
      <t>レイワ</t>
    </rPh>
    <rPh sb="4" eb="6">
      <t>ネンド</t>
    </rPh>
    <phoneticPr fontId="3"/>
  </si>
  <si>
    <t>5ヶ年計</t>
    <rPh sb="2" eb="3">
      <t>ネン</t>
    </rPh>
    <rPh sb="3" eb="4">
      <t>ケイ</t>
    </rPh>
    <phoneticPr fontId="3"/>
  </si>
  <si>
    <t>4～12月
利用人数</t>
    <rPh sb="4" eb="5">
      <t>ガツ</t>
    </rPh>
    <rPh sb="6" eb="8">
      <t>リヨウ</t>
    </rPh>
    <rPh sb="8" eb="10">
      <t>ニンズウ</t>
    </rPh>
    <phoneticPr fontId="3"/>
  </si>
  <si>
    <t>1～3月
利用人数</t>
    <rPh sb="3" eb="4">
      <t>ガツ</t>
    </rPh>
    <rPh sb="5" eb="7">
      <t>リヨウ</t>
    </rPh>
    <rPh sb="7" eb="9">
      <t>ニンズウ</t>
    </rPh>
    <phoneticPr fontId="3"/>
  </si>
  <si>
    <t>利用人数</t>
    <rPh sb="0" eb="2">
      <t>リヨウ</t>
    </rPh>
    <rPh sb="2" eb="4">
      <t>ニンズウ</t>
    </rPh>
    <phoneticPr fontId="3"/>
  </si>
  <si>
    <t>令和9年度</t>
    <rPh sb="0" eb="2">
      <t>レイワ</t>
    </rPh>
    <rPh sb="3" eb="5">
      <t>ネンド</t>
    </rPh>
    <phoneticPr fontId="3"/>
  </si>
  <si>
    <t>様式３－１８②</t>
    <rPh sb="0" eb="2">
      <t>ヨウシキ</t>
    </rPh>
    <phoneticPr fontId="3"/>
  </si>
  <si>
    <t>改定料金及び改定料金による利用料算出表（温水プール）</t>
    <rPh sb="0" eb="4">
      <t>カイテイリョウキン</t>
    </rPh>
    <rPh sb="4" eb="5">
      <t>オヨ</t>
    </rPh>
    <rPh sb="6" eb="10">
      <t>カイテイリョウキン</t>
    </rPh>
    <rPh sb="13" eb="16">
      <t>リヨウリョウ</t>
    </rPh>
    <rPh sb="16" eb="18">
      <t>サンシュツ</t>
    </rPh>
    <rPh sb="18" eb="19">
      <t>ヒョウ</t>
    </rPh>
    <rPh sb="20" eb="22">
      <t>オンスイ</t>
    </rPh>
    <phoneticPr fontId="3"/>
  </si>
  <si>
    <t>多摩市立温水プール利用件数【参考】</t>
    <rPh sb="0" eb="4">
      <t>タマシリツ</t>
    </rPh>
    <rPh sb="4" eb="6">
      <t>オンスイ</t>
    </rPh>
    <rPh sb="9" eb="11">
      <t>リヨウ</t>
    </rPh>
    <rPh sb="11" eb="13">
      <t>ケンスウ</t>
    </rPh>
    <rPh sb="14" eb="16">
      <t>サンコウ</t>
    </rPh>
    <phoneticPr fontId="3"/>
  </si>
  <si>
    <t>【共通】</t>
    <rPh sb="1" eb="3">
      <t>キョウツウ</t>
    </rPh>
    <phoneticPr fontId="3"/>
  </si>
  <si>
    <t>【温水プール】</t>
    <rPh sb="1" eb="3">
      <t>オンスイ</t>
    </rPh>
    <phoneticPr fontId="3"/>
  </si>
  <si>
    <t>【総合福祉センター】</t>
    <rPh sb="1" eb="5">
      <t>ソウゴウフクシ</t>
    </rPh>
    <phoneticPr fontId="3"/>
  </si>
  <si>
    <t>・提出資料として次期指定管理期間における温水プール及び総合福祉センターの利用料金算出の根拠として本様式を提出してください。</t>
    <rPh sb="1" eb="3">
      <t>テイシュツ</t>
    </rPh>
    <rPh sb="3" eb="5">
      <t>シリョウ</t>
    </rPh>
    <rPh sb="8" eb="16">
      <t>ジキシテイカンリキカン</t>
    </rPh>
    <rPh sb="20" eb="22">
      <t>オンスイ</t>
    </rPh>
    <rPh sb="25" eb="26">
      <t>オヨ</t>
    </rPh>
    <rPh sb="27" eb="31">
      <t>ソウゴウフクシ</t>
    </rPh>
    <rPh sb="36" eb="40">
      <t>リヨウリョウキン</t>
    </rPh>
    <rPh sb="40" eb="42">
      <t>サンシュツ</t>
    </rPh>
    <rPh sb="43" eb="45">
      <t>コンキョ</t>
    </rPh>
    <rPh sb="48" eb="49">
      <t>ホン</t>
    </rPh>
    <rPh sb="49" eb="51">
      <t>ヨウシキ</t>
    </rPh>
    <rPh sb="52" eb="54">
      <t>テイシュツ</t>
    </rPh>
    <phoneticPr fontId="3"/>
  </si>
  <si>
    <t>・利用料金算出にあたっては利用実績及び改定料金案を参考にしてください。</t>
    <rPh sb="1" eb="5">
      <t>リヨウリョウキン</t>
    </rPh>
    <rPh sb="5" eb="7">
      <t>サンシュツ</t>
    </rPh>
    <rPh sb="13" eb="17">
      <t>リヨウジッセキ</t>
    </rPh>
    <rPh sb="17" eb="18">
      <t>オヨ</t>
    </rPh>
    <rPh sb="19" eb="21">
      <t>カイテイ</t>
    </rPh>
    <rPh sb="21" eb="24">
      <t>リョウキンアン</t>
    </rPh>
    <rPh sb="25" eb="27">
      <t>サンコウ</t>
    </rPh>
    <phoneticPr fontId="3"/>
  </si>
  <si>
    <t>駐車場料金（円）</t>
    <rPh sb="0" eb="5">
      <t>チュウシャジョウリョウキン</t>
    </rPh>
    <rPh sb="6" eb="7">
      <t>エン</t>
    </rPh>
    <phoneticPr fontId="3"/>
  </si>
  <si>
    <t>自主事業繰入（円）</t>
    <rPh sb="0" eb="4">
      <t>ジシュジギョウ</t>
    </rPh>
    <rPh sb="4" eb="6">
      <t>クリイレ</t>
    </rPh>
    <rPh sb="7" eb="8">
      <t>エン</t>
    </rPh>
    <phoneticPr fontId="3"/>
  </si>
  <si>
    <t>その他収入（円）</t>
    <rPh sb="2" eb="3">
      <t>タ</t>
    </rPh>
    <rPh sb="3" eb="5">
      <t>シュウニュウ</t>
    </rPh>
    <rPh sb="6" eb="7">
      <t>エン</t>
    </rPh>
    <phoneticPr fontId="3"/>
  </si>
  <si>
    <t>【参考】令和7年度利用料金（円）</t>
    <rPh sb="1" eb="3">
      <t>サンコウ</t>
    </rPh>
    <rPh sb="4" eb="6">
      <t>レイワ</t>
    </rPh>
    <rPh sb="7" eb="9">
      <t>ネンド</t>
    </rPh>
    <rPh sb="9" eb="13">
      <t>リヨウリョウキン</t>
    </rPh>
    <rPh sb="14" eb="15">
      <t>エン</t>
    </rPh>
    <phoneticPr fontId="3"/>
  </si>
  <si>
    <t>【参考】令和7年度利用料金はデータ欠如や延長利用等による差異があるため、実際の決算額とは異なります。</t>
    <rPh sb="1" eb="3">
      <t>サンコウ</t>
    </rPh>
    <rPh sb="4" eb="6">
      <t>レイワ</t>
    </rPh>
    <rPh sb="7" eb="9">
      <t>ネンド</t>
    </rPh>
    <rPh sb="9" eb="13">
      <t>リヨウリョウキン</t>
    </rPh>
    <rPh sb="17" eb="19">
      <t>ケツジョ</t>
    </rPh>
    <rPh sb="20" eb="24">
      <t>エンチョウリヨウ</t>
    </rPh>
    <rPh sb="24" eb="25">
      <t>トウ</t>
    </rPh>
    <rPh sb="28" eb="30">
      <t>サイ</t>
    </rPh>
    <rPh sb="36" eb="38">
      <t>ジッサイ</t>
    </rPh>
    <rPh sb="39" eb="41">
      <t>ケッサン</t>
    </rPh>
    <rPh sb="41" eb="42">
      <t>ガク</t>
    </rPh>
    <rPh sb="44" eb="45">
      <t>コト</t>
    </rPh>
    <phoneticPr fontId="3"/>
  </si>
  <si>
    <t>多摩市立温水プール改定料金案（上限額）</t>
    <rPh sb="0" eb="4">
      <t>タマシリツ</t>
    </rPh>
    <rPh sb="4" eb="6">
      <t>オンスイ</t>
    </rPh>
    <rPh sb="9" eb="14">
      <t>カイテイリョウキンアン</t>
    </rPh>
    <rPh sb="15" eb="18">
      <t>ジョウゲンガク</t>
    </rPh>
    <phoneticPr fontId="3"/>
  </si>
  <si>
    <t>小計</t>
    <rPh sb="0" eb="2">
      <t>ショウケイ</t>
    </rPh>
    <phoneticPr fontId="3"/>
  </si>
  <si>
    <t>利用人数</t>
    <rPh sb="0" eb="4">
      <t>リヨウニンズウ</t>
    </rPh>
    <phoneticPr fontId="3"/>
  </si>
  <si>
    <t>令和7年度実績</t>
    <rPh sb="0" eb="2">
      <t>レイワ</t>
    </rPh>
    <rPh sb="3" eb="5">
      <t>ネンド</t>
    </rPh>
    <rPh sb="5" eb="7">
      <t>ジッセキ</t>
    </rPh>
    <phoneticPr fontId="3"/>
  </si>
  <si>
    <t>プール（市内）</t>
    <rPh sb="4" eb="6">
      <t>シナイ</t>
    </rPh>
    <phoneticPr fontId="3"/>
  </si>
  <si>
    <t>プール（市外）</t>
    <rPh sb="4" eb="6">
      <t>シガイ</t>
    </rPh>
    <phoneticPr fontId="3"/>
  </si>
  <si>
    <t>ミニスポーツホール（市内）</t>
    <rPh sb="10" eb="12">
      <t>シナイ</t>
    </rPh>
    <phoneticPr fontId="3"/>
  </si>
  <si>
    <t>ミニスポーツホール（市外）</t>
    <rPh sb="10" eb="12">
      <t>シガイ</t>
    </rPh>
    <phoneticPr fontId="3"/>
  </si>
  <si>
    <t>トレーニングルーム（市内）</t>
    <rPh sb="10" eb="12">
      <t>シナイ</t>
    </rPh>
    <phoneticPr fontId="3"/>
  </si>
  <si>
    <t>トレーニングルーム（市外）</t>
    <rPh sb="10" eb="12">
      <t>シガイ</t>
    </rPh>
    <phoneticPr fontId="3"/>
  </si>
  <si>
    <t>駐車場料金</t>
    <rPh sb="0" eb="3">
      <t>チュウシャジョウ</t>
    </rPh>
    <rPh sb="3" eb="5">
      <t>リョウキン</t>
    </rPh>
    <phoneticPr fontId="3"/>
  </si>
  <si>
    <t>その他収入</t>
    <rPh sb="2" eb="5">
      <t>タシュウニュウ</t>
    </rPh>
    <phoneticPr fontId="3"/>
  </si>
  <si>
    <t>その他収入の主な内容を記載してください。</t>
    <rPh sb="2" eb="3">
      <t>タ</t>
    </rPh>
    <rPh sb="3" eb="5">
      <t>シュウニュウ</t>
    </rPh>
    <rPh sb="6" eb="7">
      <t>オモ</t>
    </rPh>
    <rPh sb="8" eb="10">
      <t>ナイヨウ</t>
    </rPh>
    <rPh sb="11" eb="13">
      <t>キサイ</t>
    </rPh>
    <phoneticPr fontId="3"/>
  </si>
  <si>
    <t>※令和7年度実績は確定前の数値のため決算額と異なる場合があります。</t>
    <rPh sb="1" eb="3">
      <t>レイワ</t>
    </rPh>
    <rPh sb="4" eb="6">
      <t>ネンド</t>
    </rPh>
    <rPh sb="6" eb="8">
      <t>ジッセキ</t>
    </rPh>
    <rPh sb="9" eb="11">
      <t>カクテイ</t>
    </rPh>
    <rPh sb="11" eb="12">
      <t>マエ</t>
    </rPh>
    <rPh sb="13" eb="15">
      <t>スウチ</t>
    </rPh>
    <rPh sb="18" eb="20">
      <t>ケッサン</t>
    </rPh>
    <rPh sb="20" eb="21">
      <t>ガク</t>
    </rPh>
    <rPh sb="22" eb="23">
      <t>コト</t>
    </rPh>
    <rPh sb="25" eb="27">
      <t>バアイ</t>
    </rPh>
    <phoneticPr fontId="3"/>
  </si>
  <si>
    <t>利用者数・利用料金集計表</t>
    <rPh sb="0" eb="3">
      <t>リヨウシャ</t>
    </rPh>
    <rPh sb="3" eb="4">
      <t>スウ</t>
    </rPh>
    <rPh sb="5" eb="7">
      <t>リヨウ</t>
    </rPh>
    <rPh sb="7" eb="9">
      <t>リョウキン</t>
    </rPh>
    <rPh sb="9" eb="11">
      <t>シュウケイ</t>
    </rPh>
    <rPh sb="11" eb="12">
      <t>ヒョウ</t>
    </rPh>
    <phoneticPr fontId="3"/>
  </si>
  <si>
    <t>適用料金
市内</t>
    <rPh sb="0" eb="2">
      <t>テキヨウ</t>
    </rPh>
    <rPh sb="2" eb="4">
      <t>リョウキン</t>
    </rPh>
    <rPh sb="5" eb="7">
      <t>シナイ</t>
    </rPh>
    <phoneticPr fontId="3"/>
  </si>
  <si>
    <t>適用料金
市外</t>
    <rPh sb="0" eb="2">
      <t>テキヨウ</t>
    </rPh>
    <rPh sb="2" eb="4">
      <t>リョウキン</t>
    </rPh>
    <rPh sb="5" eb="7">
      <t>シガイ</t>
    </rPh>
    <phoneticPr fontId="3"/>
  </si>
  <si>
    <t>現料金</t>
    <rPh sb="0" eb="3">
      <t>ゲンリョウキン</t>
    </rPh>
    <phoneticPr fontId="6"/>
  </si>
  <si>
    <t>新上限額
市内</t>
    <rPh sb="0" eb="4">
      <t>シンジョウゲンガク</t>
    </rPh>
    <rPh sb="5" eb="7">
      <t>シナイ</t>
    </rPh>
    <phoneticPr fontId="6"/>
  </si>
  <si>
    <t>新上限額
市外</t>
    <rPh sb="0" eb="4">
      <t>シンジョウゲンガク</t>
    </rPh>
    <rPh sb="5" eb="7">
      <t>シガイ</t>
    </rPh>
    <phoneticPr fontId="6"/>
  </si>
  <si>
    <t>適用料金表</t>
    <rPh sb="0" eb="4">
      <t>テキヨウリョウキン</t>
    </rPh>
    <rPh sb="4" eb="5">
      <t>ヒョウ</t>
    </rPh>
    <phoneticPr fontId="3"/>
  </si>
  <si>
    <t>【団体利用】</t>
    <rPh sb="1" eb="5">
      <t>ダンタイリヨウ</t>
    </rPh>
    <phoneticPr fontId="3"/>
  </si>
  <si>
    <t>【個人利用】</t>
    <rPh sb="1" eb="3">
      <t>コジン</t>
    </rPh>
    <rPh sb="3" eb="5">
      <t>リヨウ</t>
    </rPh>
    <phoneticPr fontId="3"/>
  </si>
  <si>
    <t>【附帯設備】</t>
    <rPh sb="1" eb="5">
      <t>フタイセツビ</t>
    </rPh>
    <phoneticPr fontId="3"/>
  </si>
  <si>
    <t>夜間</t>
    <rPh sb="0" eb="2">
      <t>ヤカン</t>
    </rPh>
    <phoneticPr fontId="6"/>
  </si>
  <si>
    <t>全日</t>
    <rPh sb="0" eb="1">
      <t>ゼン</t>
    </rPh>
    <rPh sb="1" eb="2">
      <t>ジツ</t>
    </rPh>
    <phoneticPr fontId="6"/>
  </si>
  <si>
    <t>大人</t>
    <rPh sb="0" eb="2">
      <t>オトナ</t>
    </rPh>
    <phoneticPr fontId="6"/>
  </si>
  <si>
    <t>子ども</t>
    <rPh sb="0" eb="1">
      <t>コ</t>
    </rPh>
    <phoneticPr fontId="6"/>
  </si>
  <si>
    <t>シニア</t>
    <phoneticPr fontId="6"/>
  </si>
  <si>
    <t>大人・１年</t>
    <rPh sb="0" eb="2">
      <t>オトナ</t>
    </rPh>
    <rPh sb="4" eb="5">
      <t>ネン</t>
    </rPh>
    <phoneticPr fontId="9"/>
  </si>
  <si>
    <t>子ども・１年</t>
    <rPh sb="0" eb="1">
      <t>コ</t>
    </rPh>
    <rPh sb="5" eb="6">
      <t>ネン</t>
    </rPh>
    <phoneticPr fontId="9"/>
  </si>
  <si>
    <t>シニア・１年</t>
    <rPh sb="5" eb="6">
      <t>ネン</t>
    </rPh>
    <phoneticPr fontId="9"/>
  </si>
  <si>
    <t>大人・１年</t>
    <rPh sb="0" eb="2">
      <t>オトナ</t>
    </rPh>
    <rPh sb="4" eb="5">
      <t>ネン</t>
    </rPh>
    <phoneticPr fontId="6"/>
  </si>
  <si>
    <t>子ども・１年</t>
    <rPh sb="0" eb="1">
      <t>コ</t>
    </rPh>
    <rPh sb="5" eb="6">
      <t>ネン</t>
    </rPh>
    <phoneticPr fontId="6"/>
  </si>
  <si>
    <t>シニア・１年</t>
    <rPh sb="5" eb="6">
      <t>ネン</t>
    </rPh>
    <phoneticPr fontId="6"/>
  </si>
  <si>
    <t>・利用料積算表の提出は任意です。補足資料として任意様式で代替いただいてもかまいません。</t>
    <rPh sb="1" eb="4">
      <t>リヨウリョウ</t>
    </rPh>
    <rPh sb="4" eb="6">
      <t>セキサン</t>
    </rPh>
    <rPh sb="6" eb="7">
      <t>ヒョウ</t>
    </rPh>
    <rPh sb="8" eb="10">
      <t>テイシュツ</t>
    </rPh>
    <rPh sb="11" eb="13">
      <t>ニンイ</t>
    </rPh>
    <rPh sb="16" eb="20">
      <t>ホソクシリョウ</t>
    </rPh>
    <rPh sb="23" eb="25">
      <t>ニンイ</t>
    </rPh>
    <rPh sb="25" eb="27">
      <t>ヨウシキ</t>
    </rPh>
    <rPh sb="28" eb="30">
      <t>ダイタイ</t>
    </rPh>
    <phoneticPr fontId="3"/>
  </si>
  <si>
    <t>・多摩市総合福祉センター利用料積算表（利用料積算表（福祉センター）シート）を提出して下さい。</t>
    <rPh sb="19" eb="22">
      <t>リヨウリョウ</t>
    </rPh>
    <rPh sb="22" eb="25">
      <t>セキサンヒョウ</t>
    </rPh>
    <rPh sb="26" eb="28">
      <t>フクシ</t>
    </rPh>
    <rPh sb="38" eb="40">
      <t>テイシュツ</t>
    </rPh>
    <rPh sb="42" eb="43">
      <t>クダ</t>
    </rPh>
    <phoneticPr fontId="3"/>
  </si>
  <si>
    <t>・改定料金及び改定料金による利用料算出表（温水プール）（考え方・集計（温水プール）シート）の提出は必須です。</t>
    <rPh sb="28" eb="29">
      <t>カンガ</t>
    </rPh>
    <rPh sb="30" eb="31">
      <t>カタ</t>
    </rPh>
    <rPh sb="32" eb="34">
      <t>シュウケイ</t>
    </rPh>
    <rPh sb="35" eb="37">
      <t>オンスイ</t>
    </rPh>
    <rPh sb="46" eb="48">
      <t>テイシュツ</t>
    </rPh>
    <rPh sb="49" eb="51">
      <t>ヒッス</t>
    </rPh>
    <phoneticPr fontId="3"/>
  </si>
  <si>
    <t>※一般貸出分のみ。センター事業分は利用料金収入がないため含めていない。
※通し利用、例えば午前・午後は２件としてカウント。</t>
    <rPh sb="1" eb="3">
      <t>イッパン</t>
    </rPh>
    <rPh sb="3" eb="5">
      <t>カシダシ</t>
    </rPh>
    <rPh sb="5" eb="6">
      <t>ブン</t>
    </rPh>
    <rPh sb="13" eb="15">
      <t>ジギョウ</t>
    </rPh>
    <rPh sb="15" eb="16">
      <t>ブン</t>
    </rPh>
    <rPh sb="17" eb="19">
      <t>リヨウ</t>
    </rPh>
    <rPh sb="19" eb="21">
      <t>リョウキン</t>
    </rPh>
    <rPh sb="21" eb="23">
      <t>シュウニュウ</t>
    </rPh>
    <rPh sb="28" eb="29">
      <t>フク</t>
    </rPh>
    <rPh sb="37" eb="38">
      <t>トオ</t>
    </rPh>
    <rPh sb="39" eb="41">
      <t>リヨウ</t>
    </rPh>
    <rPh sb="42" eb="43">
      <t>タト</t>
    </rPh>
    <rPh sb="45" eb="47">
      <t>ゴゼン</t>
    </rPh>
    <rPh sb="48" eb="50">
      <t>ゴゴ</t>
    </rPh>
    <rPh sb="52" eb="53">
      <t>ケン</t>
    </rPh>
    <phoneticPr fontId="3"/>
  </si>
  <si>
    <t>令和7年度</t>
    <rPh sb="0" eb="2">
      <t>レイワ</t>
    </rPh>
    <rPh sb="3" eb="5">
      <t>ネンド</t>
    </rPh>
    <phoneticPr fontId="3"/>
  </si>
  <si>
    <t>-</t>
  </si>
  <si>
    <t>4～12月
利用件数
（市内）</t>
    <rPh sb="4" eb="5">
      <t>ガツ</t>
    </rPh>
    <rPh sb="6" eb="8">
      <t>リヨウ</t>
    </rPh>
    <rPh sb="8" eb="10">
      <t>ケンスウ</t>
    </rPh>
    <rPh sb="12" eb="14">
      <t>シナイ</t>
    </rPh>
    <phoneticPr fontId="3"/>
  </si>
  <si>
    <t>1～3月
利用件数
（市外）</t>
    <rPh sb="3" eb="4">
      <t>ガツ</t>
    </rPh>
    <rPh sb="5" eb="7">
      <t>リヨウ</t>
    </rPh>
    <rPh sb="7" eb="9">
      <t>ケンスウ</t>
    </rPh>
    <rPh sb="11" eb="12">
      <t>シ</t>
    </rPh>
    <rPh sb="12" eb="13">
      <t>ガイ</t>
    </rPh>
    <phoneticPr fontId="6"/>
  </si>
  <si>
    <t>4～12月
利用件数
（市外）</t>
    <rPh sb="4" eb="5">
      <t>ガツ</t>
    </rPh>
    <rPh sb="6" eb="8">
      <t>リヨウ</t>
    </rPh>
    <rPh sb="8" eb="10">
      <t>ケンスウ</t>
    </rPh>
    <rPh sb="12" eb="13">
      <t>シ</t>
    </rPh>
    <rPh sb="13" eb="14">
      <t>ガイ</t>
    </rPh>
    <phoneticPr fontId="6"/>
  </si>
  <si>
    <t>4～12月
料金収入
（市内）</t>
    <rPh sb="4" eb="5">
      <t>ガツ</t>
    </rPh>
    <rPh sb="6" eb="8">
      <t>リョウキン</t>
    </rPh>
    <rPh sb="8" eb="10">
      <t>シュウニュウ</t>
    </rPh>
    <rPh sb="12" eb="14">
      <t>シナイ</t>
    </rPh>
    <phoneticPr fontId="3"/>
  </si>
  <si>
    <t>4～12月
料金収入
（市外）</t>
    <rPh sb="4" eb="5">
      <t>ガツ</t>
    </rPh>
    <rPh sb="6" eb="8">
      <t>リョウキン</t>
    </rPh>
    <rPh sb="8" eb="10">
      <t>シュウニュウ</t>
    </rPh>
    <rPh sb="12" eb="13">
      <t>シ</t>
    </rPh>
    <rPh sb="13" eb="14">
      <t>ガイ</t>
    </rPh>
    <phoneticPr fontId="3"/>
  </si>
  <si>
    <t>1～3月
利用件数
（市内）</t>
    <rPh sb="3" eb="4">
      <t>ガツ</t>
    </rPh>
    <rPh sb="5" eb="7">
      <t>リヨウ</t>
    </rPh>
    <rPh sb="7" eb="9">
      <t>ケンスウ</t>
    </rPh>
    <rPh sb="11" eb="13">
      <t>シナイ</t>
    </rPh>
    <phoneticPr fontId="3"/>
  </si>
  <si>
    <t>1～3月
料金収入
（市内）</t>
    <rPh sb="3" eb="4">
      <t>ガツ</t>
    </rPh>
    <rPh sb="5" eb="7">
      <t>リョウキン</t>
    </rPh>
    <rPh sb="7" eb="9">
      <t>シュウニュウ</t>
    </rPh>
    <rPh sb="11" eb="13">
      <t>シナイ</t>
    </rPh>
    <phoneticPr fontId="6"/>
  </si>
  <si>
    <t>1～3月
料金収入
（市外）</t>
    <rPh sb="3" eb="4">
      <t>ガツ</t>
    </rPh>
    <rPh sb="5" eb="7">
      <t>リョウキン</t>
    </rPh>
    <rPh sb="7" eb="9">
      <t>シュウニュウ</t>
    </rPh>
    <rPh sb="11" eb="12">
      <t>シ</t>
    </rPh>
    <rPh sb="12" eb="13">
      <t>ガイ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</si>
</sst>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_);[Red]\(#,##0.0\)"/>
    <numFmt numFmtId="178" formatCode="#,##0&quot;円&quot;"/>
  </numFmts>
  <fonts count="13">
    <font>
      <sz val="11"/>
      <color theme="1"/>
      <name val="Yu Gothic"/>
      <family val="2"/>
      <scheme val="minor"/>
    </font>
    <font>
      <sz val="11"/>
      <color theme="1"/>
      <name val="Yu Gothic"/>
      <family val="2"/>
      <scheme val="minor"/>
    </font>
    <font>
      <b/>
      <sz val="11"/>
      <color theme="1"/>
      <name val="Yu Gothic"/>
      <family val="3"/>
      <charset val="128"/>
      <scheme val="minor"/>
    </font>
    <font>
      <sz val="6"/>
      <name val="Yu Gothic"/>
      <family val="3"/>
      <charset val="128"/>
      <scheme val="minor"/>
    </font>
    <font>
      <sz val="11"/>
      <color theme="1"/>
      <name val="Yu Gothic"/>
      <family val="3"/>
      <charset val="128"/>
      <scheme val="minor"/>
    </font>
    <font>
      <sz val="11"/>
      <name val="Yu Gothic"/>
      <family val="3"/>
      <charset val="128"/>
      <scheme val="minor"/>
    </font>
    <font>
      <sz val="6"/>
      <name val="ＭＳ Ｐゴシック"/>
      <family val="3"/>
      <charset val="128"/>
    </font>
    <font>
      <b/>
      <sz val="11"/>
      <name val="Yu Gothic"/>
      <family val="3"/>
      <charset val="128"/>
      <scheme val="minor"/>
    </font>
    <font>
      <b/>
      <sz val="14"/>
      <color theme="1"/>
      <name val="Yu Gothic"/>
      <family val="3"/>
      <charset val="128"/>
      <scheme val="minor"/>
    </font>
    <font>
      <sz val="11"/>
      <color indexed="17"/>
      <name val="ＭＳ Ｐゴシック"/>
      <family val="3"/>
      <charset val="128"/>
    </font>
    <font>
      <sz val="12"/>
      <color theme="1"/>
      <name val="Yu Gothic"/>
      <family val="3"/>
      <charset val="128"/>
      <scheme val="minor"/>
    </font>
    <font>
      <sz val="10"/>
      <color theme="1"/>
      <name val="Yu Gothic"/>
      <family val="2"/>
      <scheme val="minor"/>
    </font>
    <font>
      <sz val="11"/>
      <name val="Yu Gothic"/>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s>
  <borders count="52">
    <border>
      <left/>
      <right/>
      <top/>
      <bottom/>
      <diagonal/>
    </border>
    <border>
      <left style="thin">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hair">
        <color auto="1"/>
      </right>
      <top style="medium">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medium">
        <color auto="1"/>
      </top>
      <bottom style="medium">
        <color auto="1"/>
      </bottom>
      <diagonal/>
    </border>
    <border>
      <left style="hair">
        <color auto="1"/>
      </left>
      <right style="thin">
        <color auto="1"/>
      </right>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top style="medium">
        <color auto="1"/>
      </top>
      <bottom style="medium">
        <color auto="1"/>
      </bottom>
      <diagonal/>
    </border>
    <border>
      <left style="hair">
        <color auto="1"/>
      </left>
      <right/>
      <top/>
      <bottom style="thin">
        <color auto="1"/>
      </bottom>
      <diagonal/>
    </border>
    <border>
      <left/>
      <right/>
      <top style="medium">
        <color auto="1"/>
      </top>
      <bottom style="medium">
        <color auto="1"/>
      </bottom>
      <diagonal/>
    </border>
    <border>
      <left style="hair">
        <color auto="1"/>
      </left>
      <right/>
      <top style="medium">
        <color auto="1"/>
      </top>
      <bottom style="thin">
        <color auto="1"/>
      </bottom>
      <diagonal/>
    </border>
    <border>
      <left/>
      <right/>
      <top style="medium">
        <color auto="1"/>
      </top>
      <bottom style="thin">
        <color auto="1"/>
      </bottom>
      <diagonal/>
    </border>
    <border>
      <left style="hair">
        <color auto="1"/>
      </left>
      <right/>
      <top style="thin">
        <color auto="1"/>
      </top>
      <bottom style="thin">
        <color auto="1"/>
      </bottom>
      <diagonal/>
    </border>
    <border>
      <left/>
      <right style="hair">
        <color auto="1"/>
      </right>
      <top style="medium">
        <color auto="1"/>
      </top>
      <bottom style="medium">
        <color auto="1"/>
      </bottom>
      <diagonal/>
    </border>
    <border>
      <left/>
      <right style="hair">
        <color auto="1"/>
      </right>
      <top style="medium">
        <color auto="1"/>
      </top>
      <bottom style="thin">
        <color auto="1"/>
      </bottom>
      <diagonal/>
    </border>
    <border>
      <left/>
      <right style="hair">
        <color auto="1"/>
      </right>
      <top style="thin">
        <color indexed="64"/>
      </top>
      <bottom style="thin">
        <color indexed="64"/>
      </bottom>
      <diagonal/>
    </border>
    <border>
      <left style="hair">
        <color auto="1"/>
      </left>
      <right style="hair">
        <color auto="1"/>
      </right>
      <top style="thin">
        <color auto="1"/>
      </top>
      <bottom/>
      <diagonal/>
    </border>
    <border>
      <left style="hair">
        <color auto="1"/>
      </left>
      <right/>
      <top style="thin">
        <color auto="1"/>
      </top>
      <bottom/>
      <diagonal/>
    </border>
    <border>
      <left/>
      <right style="hair">
        <color auto="1"/>
      </right>
      <top style="thin">
        <color indexed="64"/>
      </top>
      <bottom/>
      <diagonal/>
    </border>
    <border>
      <left/>
      <right/>
      <top/>
      <bottom style="thin">
        <color auto="1"/>
      </bottom>
      <diagonal/>
    </border>
    <border>
      <left/>
      <right style="hair">
        <color auto="1"/>
      </right>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247">
    <xf numFmtId="0" fontId="0" fillId="0" borderId="0" xfId="0"/>
    <xf numFmtId="0" fontId="2" fillId="0" borderId="0" xfId="0" applyFont="1" applyAlignment="1">
      <alignment vertical="center"/>
    </xf>
    <xf numFmtId="0" fontId="0" fillId="0" borderId="0" xfId="0" applyAlignment="1">
      <alignmen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4" fillId="2" borderId="2" xfId="0" applyFont="1" applyFill="1" applyBorder="1" applyAlignment="1">
      <alignment horizontal="center" vertical="center"/>
    </xf>
    <xf numFmtId="176" fontId="5" fillId="0" borderId="3" xfId="0" applyNumberFormat="1" applyFont="1" applyBorder="1" applyAlignment="1">
      <alignment vertical="top"/>
    </xf>
    <xf numFmtId="177" fontId="5" fillId="0" borderId="3" xfId="0" applyNumberFormat="1" applyFont="1" applyBorder="1" applyAlignment="1">
      <alignment vertical="center"/>
    </xf>
    <xf numFmtId="176" fontId="5" fillId="0" borderId="4" xfId="0" applyNumberFormat="1" applyFont="1" applyBorder="1" applyAlignment="1">
      <alignment vertical="top"/>
    </xf>
    <xf numFmtId="177" fontId="5" fillId="0" borderId="4" xfId="0" applyNumberFormat="1" applyFont="1" applyBorder="1" applyAlignment="1">
      <alignment vertical="center"/>
    </xf>
    <xf numFmtId="0" fontId="5" fillId="0" borderId="0" xfId="0" applyFont="1" applyAlignment="1">
      <alignment vertical="center"/>
    </xf>
    <xf numFmtId="0" fontId="5" fillId="2" borderId="2" xfId="0" applyFont="1"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0" borderId="0" xfId="0" applyAlignment="1">
      <alignment horizontal="right" vertical="center"/>
    </xf>
    <xf numFmtId="0" fontId="0" fillId="0" borderId="5" xfId="0" applyBorder="1" applyAlignment="1">
      <alignment vertical="center"/>
    </xf>
    <xf numFmtId="0" fontId="0" fillId="0" borderId="6" xfId="0" applyBorder="1" applyAlignment="1">
      <alignment vertical="center"/>
    </xf>
    <xf numFmtId="0" fontId="0" fillId="0" borderId="6" xfId="0" applyBorder="1" applyAlignment="1">
      <alignment horizontal="right" vertical="center"/>
    </xf>
    <xf numFmtId="178" fontId="5" fillId="3" borderId="6" xfId="0" applyNumberFormat="1" applyFont="1" applyFill="1"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4" xfId="0" applyBorder="1" applyAlignment="1">
      <alignment horizontal="right" vertical="center"/>
    </xf>
    <xf numFmtId="0" fontId="5" fillId="2" borderId="8" xfId="0" applyFont="1" applyFill="1" applyBorder="1" applyAlignment="1">
      <alignment horizontal="center" vertical="center"/>
    </xf>
    <xf numFmtId="0" fontId="5" fillId="0" borderId="0" xfId="0" applyFont="1" applyAlignment="1">
      <alignment horizontal="right" vertical="center"/>
    </xf>
    <xf numFmtId="178" fontId="5" fillId="0" borderId="6" xfId="0" applyNumberFormat="1" applyFont="1" applyBorder="1" applyAlignment="1">
      <alignment horizontal="right" vertical="center"/>
    </xf>
    <xf numFmtId="178" fontId="5" fillId="0" borderId="4" xfId="0" applyNumberFormat="1" applyFont="1" applyBorder="1" applyAlignment="1">
      <alignment horizontal="right" vertical="center"/>
    </xf>
    <xf numFmtId="0" fontId="5" fillId="4" borderId="4" xfId="0" applyFont="1" applyFill="1" applyBorder="1" applyAlignment="1">
      <alignment horizontal="center" vertical="center"/>
    </xf>
    <xf numFmtId="0" fontId="5" fillId="0" borderId="0" xfId="0" applyFont="1"/>
    <xf numFmtId="0" fontId="7" fillId="2" borderId="2" xfId="0" applyFont="1" applyFill="1" applyBorder="1" applyAlignment="1">
      <alignment horizontal="center" vertical="center"/>
    </xf>
    <xf numFmtId="0" fontId="2" fillId="2" borderId="2" xfId="0" applyFont="1" applyFill="1" applyBorder="1" applyAlignment="1">
      <alignment horizontal="center" vertical="center"/>
    </xf>
    <xf numFmtId="0" fontId="8" fillId="0" borderId="0" xfId="0" applyFont="1"/>
    <xf numFmtId="0" fontId="0" fillId="0" borderId="11" xfId="0" applyBorder="1" applyAlignment="1">
      <alignment horizontal="center" vertical="center"/>
    </xf>
    <xf numFmtId="38" fontId="0" fillId="0" borderId="11" xfId="1" applyFont="1" applyBorder="1" applyAlignment="1">
      <alignment horizontal="center" vertical="center"/>
    </xf>
    <xf numFmtId="0" fontId="0" fillId="0" borderId="11" xfId="0" applyBorder="1" applyAlignment="1">
      <alignment vertical="center"/>
    </xf>
    <xf numFmtId="38" fontId="0" fillId="0" borderId="11" xfId="1" applyFont="1" applyBorder="1">
      <alignment vertical="center"/>
    </xf>
    <xf numFmtId="38" fontId="0" fillId="0" borderId="12" xfId="1" applyFont="1" applyBorder="1">
      <alignment vertical="center"/>
    </xf>
    <xf numFmtId="0" fontId="0" fillId="0" borderId="13" xfId="0" applyBorder="1" applyAlignment="1">
      <alignment vertical="center"/>
    </xf>
    <xf numFmtId="38" fontId="0" fillId="0" borderId="13" xfId="1" applyFont="1" applyBorder="1">
      <alignment vertical="center"/>
    </xf>
    <xf numFmtId="38" fontId="0" fillId="0" borderId="0" xfId="1" applyFont="1">
      <alignment vertical="center"/>
    </xf>
    <xf numFmtId="0" fontId="0" fillId="0" borderId="14" xfId="0" applyBorder="1" applyAlignment="1">
      <alignment vertical="center"/>
    </xf>
    <xf numFmtId="38" fontId="0" fillId="0" borderId="17" xfId="1" applyFont="1" applyBorder="1" applyAlignment="1">
      <alignment horizontal="center" vertical="center"/>
    </xf>
    <xf numFmtId="38" fontId="0" fillId="0" borderId="16" xfId="1" applyFont="1" applyBorder="1">
      <alignment vertical="center"/>
    </xf>
    <xf numFmtId="0" fontId="0" fillId="0" borderId="18" xfId="0" applyBorder="1" applyAlignment="1">
      <alignment horizontal="left" vertical="center"/>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0" fontId="0" fillId="2" borderId="11" xfId="0" applyFill="1" applyBorder="1" applyAlignment="1">
      <alignment horizontal="center" vertical="center"/>
    </xf>
    <xf numFmtId="0" fontId="4" fillId="2" borderId="11" xfId="0" applyFont="1" applyFill="1" applyBorder="1" applyAlignment="1">
      <alignment horizontal="center" vertical="center"/>
    </xf>
    <xf numFmtId="0" fontId="7" fillId="2" borderId="11" xfId="0" applyFont="1" applyFill="1" applyBorder="1" applyAlignment="1">
      <alignment horizontal="center" vertical="center"/>
    </xf>
    <xf numFmtId="0" fontId="2" fillId="2" borderId="11" xfId="0" applyFont="1" applyFill="1" applyBorder="1" applyAlignment="1">
      <alignment horizontal="center" vertical="center"/>
    </xf>
    <xf numFmtId="0" fontId="5" fillId="2" borderId="11" xfId="0" applyFont="1" applyFill="1" applyBorder="1" applyAlignment="1">
      <alignment horizontal="center" vertical="center"/>
    </xf>
    <xf numFmtId="176" fontId="5" fillId="0" borderId="11" xfId="0" applyNumberFormat="1" applyFont="1" applyBorder="1" applyAlignment="1">
      <alignment horizontal="right" vertical="top" wrapText="1"/>
    </xf>
    <xf numFmtId="38" fontId="5" fillId="0" borderId="11" xfId="1" applyFont="1" applyFill="1" applyBorder="1" applyAlignment="1">
      <alignment vertical="center"/>
    </xf>
    <xf numFmtId="38" fontId="4" fillId="3" borderId="11" xfId="1" applyFont="1" applyFill="1" applyBorder="1" applyAlignment="1">
      <alignment vertical="center"/>
    </xf>
    <xf numFmtId="177" fontId="5" fillId="0" borderId="11" xfId="0" applyNumberFormat="1" applyFont="1" applyBorder="1" applyAlignment="1">
      <alignment horizontal="center" vertical="center"/>
    </xf>
    <xf numFmtId="38" fontId="0" fillId="0" borderId="12" xfId="1" applyFont="1" applyBorder="1" applyAlignment="1">
      <alignment horizontal="center" vertical="center"/>
    </xf>
    <xf numFmtId="0" fontId="0" fillId="0" borderId="12" xfId="0" applyBorder="1" applyAlignment="1">
      <alignment horizontal="center" vertical="center"/>
    </xf>
    <xf numFmtId="3" fontId="0" fillId="0" borderId="11" xfId="0" applyNumberFormat="1" applyBorder="1" applyAlignment="1">
      <alignment horizontal="center" vertical="center"/>
    </xf>
    <xf numFmtId="3" fontId="0" fillId="0" borderId="12" xfId="0" applyNumberFormat="1" applyBorder="1" applyAlignment="1">
      <alignment horizontal="center" vertical="center"/>
    </xf>
    <xf numFmtId="0" fontId="0" fillId="0" borderId="11" xfId="0" applyBorder="1" applyAlignment="1">
      <alignment horizontal="right" vertical="center"/>
    </xf>
    <xf numFmtId="3" fontId="5" fillId="0" borderId="11" xfId="0" applyNumberFormat="1" applyFont="1" applyBorder="1" applyAlignment="1">
      <alignment horizontal="right" vertical="center"/>
    </xf>
    <xf numFmtId="0" fontId="4" fillId="0" borderId="11" xfId="0" applyFont="1" applyBorder="1" applyAlignment="1">
      <alignment vertical="center" shrinkToFit="1"/>
    </xf>
    <xf numFmtId="0" fontId="0" fillId="0" borderId="13" xfId="0" applyBorder="1" applyAlignment="1">
      <alignment horizontal="center" vertical="center"/>
    </xf>
    <xf numFmtId="3" fontId="0" fillId="0" borderId="11" xfId="1" applyNumberFormat="1" applyFont="1" applyBorder="1" applyAlignment="1">
      <alignment horizontal="center" vertical="center"/>
    </xf>
    <xf numFmtId="3" fontId="0" fillId="0" borderId="12" xfId="1" applyNumberFormat="1" applyFont="1" applyBorder="1" applyAlignment="1">
      <alignment horizontal="center" vertical="center"/>
    </xf>
    <xf numFmtId="3" fontId="5" fillId="0" borderId="11" xfId="0" applyNumberFormat="1" applyFont="1" applyBorder="1" applyAlignment="1">
      <alignment horizontal="center" vertical="center"/>
    </xf>
    <xf numFmtId="3" fontId="5" fillId="0" borderId="12" xfId="0" applyNumberFormat="1" applyFont="1" applyBorder="1" applyAlignment="1">
      <alignment horizontal="center" vertical="center"/>
    </xf>
    <xf numFmtId="0" fontId="0" fillId="0" borderId="11" xfId="0" applyBorder="1" applyAlignment="1">
      <alignment horizontal="center" vertical="center" wrapText="1"/>
    </xf>
    <xf numFmtId="38" fontId="0" fillId="0" borderId="11" xfId="1" applyFont="1" applyBorder="1" applyAlignment="1">
      <alignment horizontal="center" vertical="center" wrapText="1"/>
    </xf>
    <xf numFmtId="38" fontId="0" fillId="0" borderId="0" xfId="1" applyFont="1" applyBorder="1" applyAlignment="1">
      <alignment horizontal="center" vertical="center"/>
    </xf>
    <xf numFmtId="38" fontId="0" fillId="0" borderId="0" xfId="1" applyFont="1" applyBorder="1">
      <alignment vertical="center"/>
    </xf>
    <xf numFmtId="0" fontId="0" fillId="0" borderId="0" xfId="0" applyAlignment="1">
      <alignment horizontal="right"/>
    </xf>
    <xf numFmtId="0" fontId="4" fillId="0" borderId="9" xfId="0" applyFont="1" applyBorder="1" applyAlignment="1">
      <alignment vertical="center" shrinkToFit="1"/>
    </xf>
    <xf numFmtId="0" fontId="4" fillId="0" borderId="10" xfId="0" applyFont="1" applyBorder="1" applyAlignment="1">
      <alignment vertical="center" shrinkToFit="1"/>
    </xf>
    <xf numFmtId="3" fontId="0" fillId="0" borderId="13" xfId="0" applyNumberFormat="1" applyBorder="1" applyAlignment="1">
      <alignment horizontal="center" vertical="center"/>
    </xf>
    <xf numFmtId="38" fontId="0" fillId="0" borderId="11" xfId="1" applyFont="1" applyBorder="1" applyAlignment="1">
      <alignment horizontal="right" vertical="center"/>
    </xf>
    <xf numFmtId="38" fontId="0" fillId="0" borderId="11" xfId="1" applyFont="1" applyFill="1" applyBorder="1" applyAlignment="1">
      <alignment horizontal="right" vertical="center"/>
    </xf>
    <xf numFmtId="38" fontId="0" fillId="0" borderId="0" xfId="1" applyFont="1" applyAlignment="1">
      <alignment horizontal="right" vertical="center"/>
    </xf>
    <xf numFmtId="38" fontId="0" fillId="0" borderId="0" xfId="1" applyFont="1" applyBorder="1" applyAlignment="1">
      <alignment horizontal="right" vertical="center"/>
    </xf>
    <xf numFmtId="178" fontId="7" fillId="0" borderId="4" xfId="0" applyNumberFormat="1" applyFont="1" applyBorder="1" applyAlignment="1">
      <alignment vertical="center"/>
    </xf>
    <xf numFmtId="178" fontId="5" fillId="0" borderId="3" xfId="0" applyNumberFormat="1" applyFont="1" applyBorder="1" applyAlignment="1">
      <alignment horizontal="right" vertical="top" wrapText="1"/>
    </xf>
    <xf numFmtId="178" fontId="5" fillId="0" borderId="3" xfId="1" applyNumberFormat="1" applyFont="1" applyFill="1" applyBorder="1" applyAlignment="1">
      <alignment vertical="center"/>
    </xf>
    <xf numFmtId="178" fontId="4" fillId="3" borderId="3" xfId="1" applyNumberFormat="1" applyFont="1" applyFill="1" applyBorder="1" applyAlignment="1">
      <alignment vertical="center"/>
    </xf>
    <xf numFmtId="178" fontId="5" fillId="0" borderId="4" xfId="0" applyNumberFormat="1" applyFont="1" applyBorder="1" applyAlignment="1">
      <alignment horizontal="right" vertical="top" wrapText="1"/>
    </xf>
    <xf numFmtId="178" fontId="5" fillId="0" borderId="4" xfId="1" applyNumberFormat="1" applyFont="1" applyFill="1" applyBorder="1" applyAlignment="1">
      <alignment vertical="center"/>
    </xf>
    <xf numFmtId="178" fontId="4" fillId="3" borderId="4" xfId="1" applyNumberFormat="1" applyFont="1" applyFill="1" applyBorder="1" applyAlignment="1">
      <alignment vertical="center"/>
    </xf>
    <xf numFmtId="0" fontId="0" fillId="0" borderId="17" xfId="0" applyBorder="1" applyAlignment="1">
      <alignment horizontal="center" vertical="center" wrapText="1"/>
    </xf>
    <xf numFmtId="0" fontId="0" fillId="0" borderId="11" xfId="0" applyBorder="1"/>
    <xf numFmtId="0" fontId="0" fillId="0" borderId="11" xfId="0" applyBorder="1" applyAlignment="1">
      <alignment horizontal="center" wrapText="1"/>
    </xf>
    <xf numFmtId="38" fontId="0" fillId="0" borderId="11" xfId="1" applyFont="1" applyBorder="1" applyAlignment="1"/>
    <xf numFmtId="0" fontId="2" fillId="0" borderId="0" xfId="0" applyFont="1"/>
    <xf numFmtId="0" fontId="0" fillId="0" borderId="0" xfId="0" applyAlignment="1">
      <alignment horizontal="left" vertical="top" wrapText="1"/>
    </xf>
    <xf numFmtId="0" fontId="0" fillId="0" borderId="11" xfId="0" applyBorder="1" applyAlignment="1">
      <alignment shrinkToFit="1"/>
    </xf>
    <xf numFmtId="0" fontId="0" fillId="0" borderId="11" xfId="0" applyBorder="1" applyAlignment="1">
      <alignment horizontal="center"/>
    </xf>
    <xf numFmtId="0" fontId="11"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17" xfId="0" applyBorder="1"/>
    <xf numFmtId="0" fontId="11" fillId="0" borderId="24" xfId="0" applyFont="1" applyBorder="1" applyAlignment="1">
      <alignment horizontal="center" vertical="center" wrapText="1"/>
    </xf>
    <xf numFmtId="0" fontId="0" fillId="0" borderId="25" xfId="0" applyBorder="1" applyAlignment="1">
      <alignment horizontal="center" vertical="center" wrapText="1"/>
    </xf>
    <xf numFmtId="20" fontId="0" fillId="0" borderId="0" xfId="0" applyNumberFormat="1"/>
    <xf numFmtId="38" fontId="0" fillId="0" borderId="15" xfId="1" applyFont="1" applyBorder="1" applyAlignment="1">
      <alignment horizontal="right" vertical="center"/>
    </xf>
    <xf numFmtId="3" fontId="0" fillId="0" borderId="11" xfId="0" applyNumberFormat="1" applyBorder="1" applyAlignment="1">
      <alignment horizontal="right" vertical="center"/>
    </xf>
    <xf numFmtId="0" fontId="0" fillId="0" borderId="23" xfId="0" applyBorder="1" applyAlignment="1">
      <alignment horizontal="center" vertical="center"/>
    </xf>
    <xf numFmtId="38" fontId="0" fillId="0" borderId="11" xfId="1" applyFont="1" applyBorder="1" applyAlignment="1">
      <alignment shrinkToFit="1"/>
    </xf>
    <xf numFmtId="38" fontId="0" fillId="0" borderId="11" xfId="1" applyFont="1" applyBorder="1" applyAlignment="1">
      <alignment horizontal="center" vertical="center" shrinkToFit="1"/>
    </xf>
    <xf numFmtId="38" fontId="0" fillId="0" borderId="25" xfId="1" applyFont="1" applyBorder="1" applyAlignment="1"/>
    <xf numFmtId="38" fontId="0" fillId="0" borderId="24" xfId="1" applyFont="1" applyBorder="1" applyAlignment="1"/>
    <xf numFmtId="38" fontId="0" fillId="0" borderId="24" xfId="1" applyFont="1" applyBorder="1" applyAlignment="1">
      <alignment horizontal="center"/>
    </xf>
    <xf numFmtId="0" fontId="7" fillId="0" borderId="0" xfId="0" applyFont="1"/>
    <xf numFmtId="0" fontId="0" fillId="0" borderId="1" xfId="0" applyBorder="1" applyAlignment="1">
      <alignment horizontal="center" vertical="center" wrapText="1"/>
    </xf>
    <xf numFmtId="0" fontId="4" fillId="0" borderId="2" xfId="0" applyFont="1" applyBorder="1" applyAlignment="1">
      <alignment horizontal="center" vertical="center" wrapText="1"/>
    </xf>
    <xf numFmtId="0" fontId="4" fillId="0" borderId="38" xfId="0" applyFont="1" applyBorder="1" applyAlignment="1">
      <alignment horizontal="center" vertical="center" wrapText="1"/>
    </xf>
    <xf numFmtId="178" fontId="4" fillId="0" borderId="3" xfId="1" applyNumberFormat="1" applyFont="1" applyFill="1" applyBorder="1" applyAlignment="1">
      <alignment vertical="center"/>
    </xf>
    <xf numFmtId="178" fontId="4" fillId="0" borderId="4" xfId="1" applyNumberFormat="1" applyFont="1" applyFill="1"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178" fontId="5" fillId="0" borderId="6" xfId="0" applyNumberFormat="1" applyFont="1" applyBorder="1" applyAlignment="1">
      <alignment vertical="center"/>
    </xf>
    <xf numFmtId="178" fontId="5" fillId="0" borderId="39" xfId="0" applyNumberFormat="1" applyFont="1" applyBorder="1" applyAlignment="1">
      <alignment vertical="center"/>
    </xf>
    <xf numFmtId="0" fontId="0" fillId="0" borderId="38" xfId="0" applyBorder="1" applyAlignment="1">
      <alignment horizontal="center" vertical="center" wrapText="1"/>
    </xf>
    <xf numFmtId="0" fontId="0" fillId="0" borderId="2" xfId="0" applyBorder="1" applyAlignment="1">
      <alignment horizontal="center" vertical="center" wrapText="1"/>
    </xf>
    <xf numFmtId="0" fontId="2" fillId="0" borderId="0" xfId="0" applyFont="1" applyAlignment="1">
      <alignment horizontal="left" vertical="top" wrapText="1"/>
    </xf>
    <xf numFmtId="176" fontId="5" fillId="0" borderId="3" xfId="0" applyNumberFormat="1" applyFont="1" applyBorder="1" applyAlignment="1">
      <alignment vertical="top" shrinkToFit="1"/>
    </xf>
    <xf numFmtId="176" fontId="5" fillId="0" borderId="4" xfId="0" applyNumberFormat="1" applyFont="1" applyBorder="1" applyAlignment="1">
      <alignment vertical="top" shrinkToFit="1"/>
    </xf>
    <xf numFmtId="0" fontId="2" fillId="0" borderId="0" xfId="0" applyFont="1" applyAlignment="1">
      <alignment vertical="center" shrinkToFit="1"/>
    </xf>
    <xf numFmtId="0" fontId="0" fillId="0" borderId="1" xfId="0" applyBorder="1" applyAlignment="1">
      <alignment horizontal="center" vertical="center" shrinkToFit="1"/>
    </xf>
    <xf numFmtId="0" fontId="0" fillId="0" borderId="6" xfId="0" applyBorder="1" applyAlignment="1">
      <alignment vertical="center" shrinkToFit="1"/>
    </xf>
    <xf numFmtId="177" fontId="5" fillId="0" borderId="3" xfId="0" applyNumberFormat="1" applyFont="1" applyBorder="1" applyAlignment="1">
      <alignment vertical="center" shrinkToFit="1"/>
    </xf>
    <xf numFmtId="177" fontId="5" fillId="0" borderId="4" xfId="0" applyNumberFormat="1" applyFont="1" applyBorder="1" applyAlignment="1">
      <alignment vertical="center" shrinkToFit="1"/>
    </xf>
    <xf numFmtId="38" fontId="12" fillId="0" borderId="11" xfId="1" applyFont="1" applyBorder="1" applyAlignment="1">
      <alignment shrinkToFit="1"/>
    </xf>
    <xf numFmtId="38" fontId="5" fillId="0" borderId="11" xfId="1" applyFont="1" applyBorder="1" applyAlignment="1">
      <alignment horizontal="center" vertical="center" shrinkToFit="1"/>
    </xf>
    <xf numFmtId="38" fontId="5" fillId="0" borderId="11" xfId="1" applyFont="1" applyBorder="1" applyAlignment="1">
      <alignment shrinkToFit="1"/>
    </xf>
    <xf numFmtId="0" fontId="0" fillId="0" borderId="23" xfId="0" applyBorder="1"/>
    <xf numFmtId="176" fontId="5" fillId="2" borderId="4" xfId="0" applyNumberFormat="1" applyFont="1" applyFill="1" applyBorder="1" applyAlignment="1">
      <alignment vertical="top" shrinkToFit="1"/>
    </xf>
    <xf numFmtId="177" fontId="5" fillId="2" borderId="4" xfId="0" applyNumberFormat="1" applyFont="1" applyFill="1" applyBorder="1" applyAlignment="1">
      <alignment vertical="center"/>
    </xf>
    <xf numFmtId="178" fontId="5" fillId="2" borderId="4" xfId="0" applyNumberFormat="1" applyFont="1" applyFill="1" applyBorder="1" applyAlignment="1">
      <alignment horizontal="right" vertical="top" wrapText="1"/>
    </xf>
    <xf numFmtId="178" fontId="5" fillId="2" borderId="4" xfId="1" applyNumberFormat="1" applyFont="1" applyFill="1" applyBorder="1" applyAlignment="1">
      <alignment vertical="center"/>
    </xf>
    <xf numFmtId="178" fontId="4" fillId="2" borderId="4" xfId="1" applyNumberFormat="1" applyFont="1" applyFill="1" applyBorder="1" applyAlignment="1">
      <alignment vertical="center"/>
    </xf>
    <xf numFmtId="176" fontId="5" fillId="2" borderId="47" xfId="0" applyNumberFormat="1" applyFont="1" applyFill="1" applyBorder="1" applyAlignment="1">
      <alignment vertical="top" shrinkToFit="1"/>
    </xf>
    <xf numFmtId="177" fontId="5" fillId="2" borderId="47" xfId="0" applyNumberFormat="1" applyFont="1" applyFill="1" applyBorder="1" applyAlignment="1">
      <alignment vertical="center"/>
    </xf>
    <xf numFmtId="178" fontId="5" fillId="2" borderId="47" xfId="0" applyNumberFormat="1" applyFont="1" applyFill="1" applyBorder="1" applyAlignment="1">
      <alignment horizontal="right" vertical="top" wrapText="1"/>
    </xf>
    <xf numFmtId="178" fontId="5" fillId="2" borderId="47" xfId="1" applyNumberFormat="1" applyFont="1" applyFill="1" applyBorder="1" applyAlignment="1">
      <alignment vertical="center"/>
    </xf>
    <xf numFmtId="178" fontId="4" fillId="2" borderId="47" xfId="1" applyNumberFormat="1" applyFont="1" applyFill="1" applyBorder="1" applyAlignment="1">
      <alignment vertical="center"/>
    </xf>
    <xf numFmtId="176" fontId="5" fillId="0" borderId="6" xfId="0" applyNumberFormat="1" applyFont="1" applyBorder="1" applyAlignment="1">
      <alignment vertical="top" shrinkToFit="1"/>
    </xf>
    <xf numFmtId="177" fontId="5" fillId="0" borderId="6" xfId="0" applyNumberFormat="1" applyFont="1" applyBorder="1" applyAlignment="1">
      <alignment vertical="center"/>
    </xf>
    <xf numFmtId="178" fontId="5" fillId="0" borderId="6" xfId="0" applyNumberFormat="1" applyFont="1" applyBorder="1" applyAlignment="1">
      <alignment horizontal="right" vertical="top" wrapText="1"/>
    </xf>
    <xf numFmtId="178" fontId="5" fillId="0" borderId="6" xfId="1" applyNumberFormat="1" applyFont="1" applyFill="1" applyBorder="1" applyAlignment="1">
      <alignment vertical="center"/>
    </xf>
    <xf numFmtId="178" fontId="4" fillId="0" borderId="6" xfId="1" applyNumberFormat="1" applyFont="1" applyFill="1" applyBorder="1" applyAlignment="1">
      <alignment vertical="center"/>
    </xf>
    <xf numFmtId="177" fontId="5" fillId="2" borderId="4" xfId="0" applyNumberFormat="1" applyFont="1" applyFill="1" applyBorder="1" applyAlignment="1">
      <alignment vertical="center" shrinkToFit="1"/>
    </xf>
    <xf numFmtId="0" fontId="0" fillId="2" borderId="7" xfId="0" applyFill="1" applyBorder="1" applyAlignment="1">
      <alignment vertical="center"/>
    </xf>
    <xf numFmtId="0" fontId="0" fillId="2" borderId="4" xfId="0" applyFill="1" applyBorder="1" applyAlignment="1">
      <alignment vertical="center" shrinkToFit="1"/>
    </xf>
    <xf numFmtId="0" fontId="0" fillId="2" borderId="4" xfId="0" applyFill="1" applyBorder="1" applyAlignment="1">
      <alignment horizontal="right" vertical="center"/>
    </xf>
    <xf numFmtId="178" fontId="5" fillId="2" borderId="4" xfId="0" applyNumberFormat="1" applyFont="1" applyFill="1" applyBorder="1" applyAlignment="1">
      <alignment horizontal="right" vertical="center"/>
    </xf>
    <xf numFmtId="178" fontId="5" fillId="2" borderId="6" xfId="0" applyNumberFormat="1" applyFont="1" applyFill="1" applyBorder="1" applyAlignment="1">
      <alignment vertical="center"/>
    </xf>
    <xf numFmtId="178" fontId="5" fillId="2" borderId="39" xfId="0" applyNumberFormat="1" applyFont="1" applyFill="1" applyBorder="1" applyAlignment="1">
      <alignment vertical="center"/>
    </xf>
    <xf numFmtId="0" fontId="0" fillId="2" borderId="11" xfId="0" applyFill="1" applyBorder="1" applyAlignment="1">
      <alignment shrinkToFit="1"/>
    </xf>
    <xf numFmtId="38" fontId="0" fillId="2" borderId="11" xfId="1" applyFont="1" applyFill="1" applyBorder="1" applyAlignment="1">
      <alignment horizontal="center" vertical="center" shrinkToFit="1"/>
    </xf>
    <xf numFmtId="0" fontId="0" fillId="2" borderId="11" xfId="0" applyFill="1" applyBorder="1"/>
    <xf numFmtId="38" fontId="0" fillId="2" borderId="11" xfId="1" applyFont="1" applyFill="1" applyBorder="1" applyAlignment="1"/>
    <xf numFmtId="38" fontId="12" fillId="2" borderId="11" xfId="1" applyFont="1" applyFill="1" applyBorder="1" applyAlignment="1">
      <alignment horizontal="center" vertical="center" shrinkToFit="1"/>
    </xf>
    <xf numFmtId="38" fontId="0" fillId="2" borderId="11" xfId="1" applyFont="1" applyFill="1" applyBorder="1" applyAlignment="1">
      <alignment shrinkToFit="1"/>
    </xf>
    <xf numFmtId="38" fontId="5" fillId="2" borderId="11" xfId="1" applyFont="1" applyFill="1" applyBorder="1" applyAlignment="1">
      <alignment shrinkToFit="1"/>
    </xf>
    <xf numFmtId="38" fontId="5" fillId="2" borderId="11" xfId="1" applyFont="1" applyFill="1" applyBorder="1" applyAlignment="1">
      <alignment horizontal="center" vertical="center" shrinkToFit="1"/>
    </xf>
    <xf numFmtId="176" fontId="5" fillId="0" borderId="3" xfId="0" applyNumberFormat="1" applyFont="1" applyBorder="1" applyAlignment="1">
      <alignment vertical="center" shrinkToFit="1"/>
    </xf>
    <xf numFmtId="176" fontId="5" fillId="2" borderId="4" xfId="0" applyNumberFormat="1" applyFont="1" applyFill="1" applyBorder="1" applyAlignment="1">
      <alignment vertical="center" shrinkToFit="1"/>
    </xf>
    <xf numFmtId="176" fontId="5" fillId="0" borderId="4" xfId="0" applyNumberFormat="1" applyFont="1" applyBorder="1" applyAlignment="1">
      <alignment vertical="center" shrinkToFit="1"/>
    </xf>
    <xf numFmtId="0" fontId="0" fillId="2" borderId="17" xfId="0" applyFill="1" applyBorder="1"/>
    <xf numFmtId="38" fontId="0" fillId="2" borderId="24" xfId="1" applyFont="1" applyFill="1" applyBorder="1" applyAlignment="1"/>
    <xf numFmtId="38" fontId="0" fillId="2" borderId="25" xfId="1" applyFont="1" applyFill="1" applyBorder="1" applyAlignment="1"/>
    <xf numFmtId="0" fontId="0" fillId="2" borderId="11" xfId="0" applyFill="1" applyBorder="1" applyAlignment="1">
      <alignment horizontal="center"/>
    </xf>
    <xf numFmtId="38" fontId="0" fillId="2" borderId="24" xfId="1" applyFont="1" applyFill="1" applyBorder="1" applyAlignment="1">
      <alignment horizontal="center"/>
    </xf>
    <xf numFmtId="38" fontId="0" fillId="2" borderId="17" xfId="1" applyFont="1" applyFill="1" applyBorder="1" applyAlignment="1"/>
    <xf numFmtId="38" fontId="0" fillId="2" borderId="26" xfId="1" applyFont="1" applyFill="1" applyBorder="1" applyAlignment="1"/>
    <xf numFmtId="38" fontId="0" fillId="2" borderId="27" xfId="1" applyFont="1" applyFill="1" applyBorder="1" applyAlignment="1"/>
    <xf numFmtId="0" fontId="0" fillId="2" borderId="11" xfId="0" applyFill="1" applyBorder="1" applyAlignment="1">
      <alignment vertical="center"/>
    </xf>
    <xf numFmtId="0" fontId="0" fillId="2" borderId="11" xfId="0" applyFill="1" applyBorder="1" applyAlignment="1">
      <alignment horizontal="left" vertical="center"/>
    </xf>
    <xf numFmtId="38" fontId="0" fillId="2" borderId="11" xfId="1" applyFont="1" applyFill="1" applyBorder="1" applyAlignment="1">
      <alignment horizontal="center" vertical="center"/>
    </xf>
    <xf numFmtId="38" fontId="0" fillId="2" borderId="11" xfId="1" applyFont="1" applyFill="1" applyBorder="1">
      <alignment vertical="center"/>
    </xf>
    <xf numFmtId="0" fontId="0" fillId="2" borderId="12" xfId="0" applyFill="1" applyBorder="1" applyAlignment="1">
      <alignment vertical="center"/>
    </xf>
    <xf numFmtId="0" fontId="0" fillId="2" borderId="12" xfId="0" applyFill="1" applyBorder="1" applyAlignment="1">
      <alignment horizontal="left" vertical="center"/>
    </xf>
    <xf numFmtId="0" fontId="0" fillId="2" borderId="15" xfId="0" applyFill="1" applyBorder="1" applyAlignment="1">
      <alignment horizontal="left" vertical="center"/>
    </xf>
    <xf numFmtId="38" fontId="0" fillId="2" borderId="15" xfId="1" applyFont="1" applyFill="1" applyBorder="1" applyAlignment="1">
      <alignment horizontal="center" vertical="center"/>
    </xf>
    <xf numFmtId="38" fontId="0" fillId="2" borderId="12" xfId="1" applyFont="1" applyFill="1" applyBorder="1">
      <alignment vertical="center"/>
    </xf>
    <xf numFmtId="38" fontId="0" fillId="2" borderId="11" xfId="1" applyFont="1" applyFill="1" applyBorder="1" applyAlignment="1">
      <alignment horizontal="right" vertical="center"/>
    </xf>
    <xf numFmtId="0" fontId="0" fillId="2" borderId="0" xfId="0" applyFill="1" applyAlignment="1">
      <alignment horizontal="right" vertical="center"/>
    </xf>
    <xf numFmtId="0" fontId="0" fillId="5" borderId="11" xfId="0" applyFill="1" applyBorder="1" applyAlignment="1">
      <alignment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13" xfId="0" applyBorder="1" applyAlignment="1">
      <alignment horizontal="center" vertical="center"/>
    </xf>
    <xf numFmtId="38" fontId="0" fillId="0" borderId="16" xfId="0" applyNumberFormat="1" applyBorder="1" applyAlignment="1">
      <alignment horizontal="center"/>
    </xf>
    <xf numFmtId="0" fontId="0" fillId="0" borderId="16" xfId="0" applyBorder="1" applyAlignment="1">
      <alignment horizontal="center"/>
    </xf>
    <xf numFmtId="0" fontId="0" fillId="0" borderId="20" xfId="0" applyBorder="1" applyAlignment="1">
      <alignment horizontal="center" vertical="center"/>
    </xf>
    <xf numFmtId="0" fontId="0" fillId="0" borderId="0" xfId="0" applyAlignment="1">
      <alignment horizontal="left" vertical="top" wrapText="1"/>
    </xf>
    <xf numFmtId="20" fontId="0" fillId="0" borderId="0" xfId="0" applyNumberFormat="1" applyAlignment="1">
      <alignment horizontal="left" vertical="top" wrapText="1"/>
    </xf>
    <xf numFmtId="0" fontId="0" fillId="0" borderId="11" xfId="0" applyBorder="1" applyAlignment="1">
      <alignment horizontal="center" vertical="center"/>
    </xf>
    <xf numFmtId="0" fontId="0" fillId="0" borderId="17" xfId="0" applyBorder="1" applyAlignment="1">
      <alignment horizontal="center"/>
    </xf>
    <xf numFmtId="0" fontId="0" fillId="0" borderId="22" xfId="0" applyBorder="1" applyAlignment="1">
      <alignment horizontal="center"/>
    </xf>
    <xf numFmtId="0" fontId="0" fillId="0" borderId="21" xfId="0" applyBorder="1" applyAlignment="1">
      <alignment horizont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5" fillId="0" borderId="38"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4"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5" xfId="0" applyFont="1" applyBorder="1" applyAlignment="1">
      <alignment horizontal="center" vertical="center" wrapText="1"/>
    </xf>
    <xf numFmtId="0" fontId="4" fillId="2" borderId="48"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0" borderId="43"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46" xfId="0" applyFont="1" applyBorder="1" applyAlignment="1">
      <alignment horizontal="center" vertical="center" wrapText="1"/>
    </xf>
    <xf numFmtId="0" fontId="4" fillId="2" borderId="43"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0" borderId="3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0" fillId="0" borderId="30" xfId="0" applyBorder="1" applyAlignment="1">
      <alignment horizontal="left" vertical="top"/>
    </xf>
    <xf numFmtId="0" fontId="0" fillId="0" borderId="31" xfId="0" applyBorder="1" applyAlignment="1">
      <alignment horizontal="left" vertical="top"/>
    </xf>
    <xf numFmtId="0" fontId="0" fillId="0" borderId="32" xfId="0" applyBorder="1" applyAlignment="1">
      <alignment horizontal="left" vertical="top"/>
    </xf>
    <xf numFmtId="0" fontId="0" fillId="0" borderId="33" xfId="0" applyBorder="1" applyAlignment="1">
      <alignment horizontal="left" vertical="top"/>
    </xf>
    <xf numFmtId="0" fontId="0" fillId="0" borderId="0" xfId="0" applyAlignment="1">
      <alignment horizontal="left" vertical="top"/>
    </xf>
    <xf numFmtId="0" fontId="0" fillId="0" borderId="34" xfId="0" applyBorder="1" applyAlignment="1">
      <alignment horizontal="left" vertical="top"/>
    </xf>
    <xf numFmtId="0" fontId="0" fillId="0" borderId="35" xfId="0" applyBorder="1"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0" fillId="0" borderId="28" xfId="0" applyBorder="1" applyAlignment="1">
      <alignment horizontal="center"/>
    </xf>
    <xf numFmtId="0" fontId="0" fillId="0" borderId="29" xfId="0" applyBorder="1" applyAlignment="1">
      <alignment horizont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76" fontId="5" fillId="0" borderId="11" xfId="0" applyNumberFormat="1" applyFont="1" applyBorder="1" applyAlignment="1">
      <alignment horizontal="center" vertical="center"/>
    </xf>
    <xf numFmtId="0" fontId="4" fillId="0" borderId="1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3"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wrapText="1"/>
    </xf>
    <xf numFmtId="0" fontId="10" fillId="0" borderId="0" xfId="0" applyFont="1" applyAlignment="1">
      <alignment horizontal="left" vertical="center" wrapText="1"/>
    </xf>
  </cellXfs>
  <cellStyles count="2">
    <cellStyle name="桁区切り" xfId="1" builtinId="6"/>
    <cellStyle name="標準" xfId="0" builtinId="0"/>
  </cellStyles>
  <dxfs count="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8FD8A-2FF3-4CA6-A570-510FC4F36548}">
  <dimension ref="A1:I10"/>
  <sheetViews>
    <sheetView tabSelected="1" workbookViewId="0">
      <selection activeCell="B13" sqref="B13"/>
    </sheetView>
  </sheetViews>
  <sheetFormatPr defaultRowHeight="18"/>
  <sheetData>
    <row r="1" spans="1:9">
      <c r="A1" t="s">
        <v>204</v>
      </c>
    </row>
    <row r="2" spans="1:9" ht="36.5" customHeight="1">
      <c r="A2" s="191" t="s">
        <v>207</v>
      </c>
      <c r="B2" s="191"/>
      <c r="C2" s="191"/>
      <c r="D2" s="191"/>
      <c r="E2" s="191"/>
      <c r="F2" s="191"/>
      <c r="G2" s="191"/>
      <c r="H2" s="191"/>
      <c r="I2" s="191"/>
    </row>
    <row r="3" spans="1:9">
      <c r="A3" t="s">
        <v>208</v>
      </c>
    </row>
    <row r="5" spans="1:9">
      <c r="A5" t="s">
        <v>205</v>
      </c>
    </row>
    <row r="6" spans="1:9" ht="40.15" customHeight="1">
      <c r="A6" s="191" t="s">
        <v>251</v>
      </c>
      <c r="B6" s="191"/>
      <c r="C6" s="191"/>
      <c r="D6" s="191"/>
      <c r="E6" s="191"/>
      <c r="F6" s="191"/>
      <c r="G6" s="191"/>
      <c r="H6" s="191"/>
      <c r="I6" s="191"/>
    </row>
    <row r="7" spans="1:9" ht="36" customHeight="1">
      <c r="A7" s="192" t="s">
        <v>249</v>
      </c>
      <c r="B7" s="192"/>
      <c r="C7" s="192"/>
      <c r="D7" s="192"/>
      <c r="E7" s="192"/>
      <c r="F7" s="192"/>
      <c r="G7" s="192"/>
      <c r="H7" s="192"/>
      <c r="I7" s="192"/>
    </row>
    <row r="9" spans="1:9">
      <c r="A9" t="s">
        <v>206</v>
      </c>
    </row>
    <row r="10" spans="1:9" ht="36" customHeight="1">
      <c r="A10" s="191" t="s">
        <v>250</v>
      </c>
      <c r="B10" s="191"/>
      <c r="C10" s="191"/>
      <c r="D10" s="191"/>
      <c r="E10" s="191"/>
      <c r="F10" s="191"/>
      <c r="G10" s="191"/>
      <c r="H10" s="191"/>
      <c r="I10" s="191"/>
    </row>
  </sheetData>
  <mergeCells count="4">
    <mergeCell ref="A2:I2"/>
    <mergeCell ref="A7:I7"/>
    <mergeCell ref="A6:I6"/>
    <mergeCell ref="A10:I10"/>
  </mergeCells>
  <phoneticPr fontId="3"/>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DAFE7-CFFF-4C9F-B036-953BD12D5C33}">
  <sheetPr>
    <pageSetUpPr fitToPage="1"/>
  </sheetPr>
  <dimension ref="A1:R65"/>
  <sheetViews>
    <sheetView view="pageBreakPreview" zoomScale="85" zoomScaleNormal="85" zoomScaleSheetLayoutView="85" workbookViewId="0">
      <pane xSplit="2" ySplit="6" topLeftCell="C7" activePane="bottomRight" state="frozen"/>
      <selection pane="topRight" activeCell="C1" sqref="C1"/>
      <selection pane="bottomLeft" activeCell="A7" sqref="A7"/>
      <selection pane="bottomRight" activeCell="A4" sqref="A4:A6"/>
    </sheetView>
  </sheetViews>
  <sheetFormatPr defaultRowHeight="18"/>
  <cols>
    <col min="1" max="1" width="23.58203125" customWidth="1"/>
    <col min="2" max="2" width="13.6640625" customWidth="1"/>
    <col min="3" max="18" width="9" customWidth="1"/>
  </cols>
  <sheetData>
    <row r="1" spans="1:18" ht="22.5">
      <c r="A1" s="30" t="s">
        <v>139</v>
      </c>
    </row>
    <row r="2" spans="1:18" ht="50.15" customHeight="1">
      <c r="A2" s="246" t="s">
        <v>252</v>
      </c>
      <c r="B2" s="246"/>
      <c r="C2" s="246"/>
      <c r="D2" s="246"/>
      <c r="E2" s="246"/>
      <c r="F2" s="246"/>
      <c r="G2" s="246"/>
      <c r="H2" s="246"/>
      <c r="I2" s="246"/>
      <c r="J2" s="246"/>
      <c r="K2" s="246"/>
    </row>
    <row r="3" spans="1:18">
      <c r="C3" s="45"/>
      <c r="D3" s="45"/>
      <c r="E3" s="45"/>
      <c r="F3" s="45"/>
      <c r="G3" s="45"/>
      <c r="H3" s="45"/>
      <c r="I3" s="45"/>
      <c r="J3" s="45"/>
      <c r="K3" s="45"/>
      <c r="L3" s="45"/>
      <c r="M3" s="45"/>
      <c r="N3" s="45"/>
      <c r="O3" s="45"/>
      <c r="P3" s="45"/>
      <c r="Q3" s="45"/>
      <c r="R3" s="45" t="s">
        <v>138</v>
      </c>
    </row>
    <row r="4" spans="1:18">
      <c r="A4" s="185" t="s">
        <v>1</v>
      </c>
      <c r="B4" s="185" t="s">
        <v>2</v>
      </c>
      <c r="C4" s="243" t="s">
        <v>134</v>
      </c>
      <c r="D4" s="244"/>
      <c r="E4" s="244"/>
      <c r="F4" s="245"/>
      <c r="G4" s="243" t="s">
        <v>135</v>
      </c>
      <c r="H4" s="244"/>
      <c r="I4" s="244"/>
      <c r="J4" s="245"/>
      <c r="K4" s="243" t="s">
        <v>136</v>
      </c>
      <c r="L4" s="244"/>
      <c r="M4" s="244"/>
      <c r="N4" s="245"/>
      <c r="O4" s="243" t="s">
        <v>253</v>
      </c>
      <c r="P4" s="244"/>
      <c r="Q4" s="244"/>
      <c r="R4" s="245"/>
    </row>
    <row r="5" spans="1:18">
      <c r="A5" s="186"/>
      <c r="B5" s="186"/>
      <c r="C5" s="243" t="s">
        <v>82</v>
      </c>
      <c r="D5" s="245"/>
      <c r="E5" s="243" t="s">
        <v>137</v>
      </c>
      <c r="F5" s="245"/>
      <c r="G5" s="243" t="s">
        <v>82</v>
      </c>
      <c r="H5" s="245"/>
      <c r="I5" s="243" t="s">
        <v>137</v>
      </c>
      <c r="J5" s="245"/>
      <c r="K5" s="243" t="s">
        <v>82</v>
      </c>
      <c r="L5" s="245"/>
      <c r="M5" s="243" t="s">
        <v>137</v>
      </c>
      <c r="N5" s="245"/>
      <c r="O5" s="243" t="s">
        <v>82</v>
      </c>
      <c r="P5" s="245"/>
      <c r="Q5" s="243" t="s">
        <v>137</v>
      </c>
      <c r="R5" s="245"/>
    </row>
    <row r="6" spans="1:18">
      <c r="A6" s="187"/>
      <c r="B6" s="187"/>
      <c r="C6" s="67" t="s">
        <v>140</v>
      </c>
      <c r="D6" s="67" t="s">
        <v>141</v>
      </c>
      <c r="E6" s="67" t="s">
        <v>140</v>
      </c>
      <c r="F6" s="67" t="s">
        <v>141</v>
      </c>
      <c r="G6" s="67" t="s">
        <v>140</v>
      </c>
      <c r="H6" s="67" t="s">
        <v>141</v>
      </c>
      <c r="I6" s="67" t="s">
        <v>140</v>
      </c>
      <c r="J6" s="67" t="s">
        <v>141</v>
      </c>
      <c r="K6" s="67" t="s">
        <v>140</v>
      </c>
      <c r="L6" s="67" t="s">
        <v>141</v>
      </c>
      <c r="M6" s="67" t="s">
        <v>140</v>
      </c>
      <c r="N6" s="67" t="s">
        <v>141</v>
      </c>
      <c r="O6" s="67" t="s">
        <v>140</v>
      </c>
      <c r="P6" s="67" t="s">
        <v>141</v>
      </c>
      <c r="Q6" s="67" t="s">
        <v>140</v>
      </c>
      <c r="R6" s="67" t="s">
        <v>141</v>
      </c>
    </row>
    <row r="7" spans="1:18">
      <c r="A7" s="185" t="s">
        <v>90</v>
      </c>
      <c r="B7" s="31" t="s">
        <v>12</v>
      </c>
      <c r="C7" s="57" t="s">
        <v>254</v>
      </c>
      <c r="D7" s="57" t="s">
        <v>254</v>
      </c>
      <c r="E7" s="57" t="s">
        <v>254</v>
      </c>
      <c r="F7" s="57" t="s">
        <v>254</v>
      </c>
      <c r="G7" s="57" t="s">
        <v>254</v>
      </c>
      <c r="H7" s="57" t="s">
        <v>254</v>
      </c>
      <c r="I7" s="57" t="s">
        <v>254</v>
      </c>
      <c r="J7" s="57" t="s">
        <v>254</v>
      </c>
      <c r="K7" s="57">
        <v>98</v>
      </c>
      <c r="L7" s="57">
        <v>0</v>
      </c>
      <c r="M7" s="57">
        <v>0</v>
      </c>
      <c r="N7" s="57">
        <v>0</v>
      </c>
      <c r="O7" s="63">
        <v>133</v>
      </c>
      <c r="P7" s="63">
        <v>0</v>
      </c>
      <c r="Q7" s="63">
        <v>0</v>
      </c>
      <c r="R7" s="63">
        <v>0</v>
      </c>
    </row>
    <row r="8" spans="1:18">
      <c r="A8" s="186"/>
      <c r="B8" s="31" t="s">
        <v>105</v>
      </c>
      <c r="C8" s="57" t="s">
        <v>254</v>
      </c>
      <c r="D8" s="57" t="s">
        <v>254</v>
      </c>
      <c r="E8" s="57" t="s">
        <v>254</v>
      </c>
      <c r="F8" s="57" t="s">
        <v>254</v>
      </c>
      <c r="G8" s="57" t="s">
        <v>254</v>
      </c>
      <c r="H8" s="57" t="s">
        <v>254</v>
      </c>
      <c r="I8" s="57" t="s">
        <v>254</v>
      </c>
      <c r="J8" s="57" t="s">
        <v>254</v>
      </c>
      <c r="K8" s="57">
        <v>97</v>
      </c>
      <c r="L8" s="57">
        <v>0</v>
      </c>
      <c r="M8" s="57">
        <v>0</v>
      </c>
      <c r="N8" s="57">
        <v>0</v>
      </c>
      <c r="O8" s="63">
        <v>129</v>
      </c>
      <c r="P8" s="63">
        <v>0</v>
      </c>
      <c r="Q8" s="63">
        <v>0</v>
      </c>
      <c r="R8" s="63">
        <v>0</v>
      </c>
    </row>
    <row r="9" spans="1:18">
      <c r="A9" s="186"/>
      <c r="B9" s="31" t="s">
        <v>106</v>
      </c>
      <c r="C9" s="57" t="s">
        <v>254</v>
      </c>
      <c r="D9" s="57" t="s">
        <v>254</v>
      </c>
      <c r="E9" s="57" t="s">
        <v>254</v>
      </c>
      <c r="F9" s="57" t="s">
        <v>254</v>
      </c>
      <c r="G9" s="57" t="s">
        <v>254</v>
      </c>
      <c r="H9" s="57" t="s">
        <v>254</v>
      </c>
      <c r="I9" s="57" t="s">
        <v>254</v>
      </c>
      <c r="J9" s="57" t="s">
        <v>254</v>
      </c>
      <c r="K9" s="57">
        <v>0</v>
      </c>
      <c r="L9" s="57">
        <v>0</v>
      </c>
      <c r="M9" s="57">
        <v>0</v>
      </c>
      <c r="N9" s="57">
        <v>0</v>
      </c>
      <c r="O9" s="63">
        <v>0</v>
      </c>
      <c r="P9" s="63">
        <v>0</v>
      </c>
      <c r="Q9" s="63">
        <v>0</v>
      </c>
      <c r="R9" s="63">
        <v>0</v>
      </c>
    </row>
    <row r="10" spans="1:18">
      <c r="A10" s="185" t="s">
        <v>91</v>
      </c>
      <c r="B10" s="31" t="s">
        <v>12</v>
      </c>
      <c r="C10" s="57">
        <v>4</v>
      </c>
      <c r="D10" s="57">
        <v>1</v>
      </c>
      <c r="E10" s="57">
        <v>0</v>
      </c>
      <c r="F10" s="57">
        <v>0</v>
      </c>
      <c r="G10" s="57">
        <v>1</v>
      </c>
      <c r="H10" s="57">
        <v>7</v>
      </c>
      <c r="I10" s="57">
        <v>0</v>
      </c>
      <c r="J10" s="57">
        <v>0</v>
      </c>
      <c r="K10" s="57">
        <v>122</v>
      </c>
      <c r="L10" s="57">
        <v>9</v>
      </c>
      <c r="M10" s="57">
        <v>1</v>
      </c>
      <c r="N10" s="57">
        <v>0</v>
      </c>
      <c r="O10" s="63">
        <v>165</v>
      </c>
      <c r="P10" s="63">
        <v>1</v>
      </c>
      <c r="Q10" s="63">
        <v>0</v>
      </c>
      <c r="R10" s="63">
        <v>2</v>
      </c>
    </row>
    <row r="11" spans="1:18">
      <c r="A11" s="186"/>
      <c r="B11" s="31" t="s">
        <v>105</v>
      </c>
      <c r="C11" s="57">
        <v>0</v>
      </c>
      <c r="D11" s="57">
        <v>2</v>
      </c>
      <c r="E11" s="57">
        <v>0</v>
      </c>
      <c r="F11" s="57">
        <v>0</v>
      </c>
      <c r="G11" s="57">
        <v>1</v>
      </c>
      <c r="H11" s="57">
        <v>1</v>
      </c>
      <c r="I11" s="57">
        <v>0</v>
      </c>
      <c r="J11" s="57">
        <v>0</v>
      </c>
      <c r="K11" s="57">
        <v>115</v>
      </c>
      <c r="L11" s="57">
        <v>1</v>
      </c>
      <c r="M11" s="57">
        <v>0</v>
      </c>
      <c r="N11" s="57">
        <v>1</v>
      </c>
      <c r="O11" s="63">
        <v>177</v>
      </c>
      <c r="P11" s="63">
        <v>0</v>
      </c>
      <c r="Q11" s="63">
        <v>0</v>
      </c>
      <c r="R11" s="63">
        <v>1</v>
      </c>
    </row>
    <row r="12" spans="1:18">
      <c r="A12" s="186"/>
      <c r="B12" s="31" t="s">
        <v>106</v>
      </c>
      <c r="C12" s="57">
        <v>28</v>
      </c>
      <c r="D12" s="57">
        <v>2</v>
      </c>
      <c r="E12" s="57">
        <v>0</v>
      </c>
      <c r="F12" s="57">
        <v>0</v>
      </c>
      <c r="G12" s="57">
        <v>34</v>
      </c>
      <c r="H12" s="57">
        <v>2</v>
      </c>
      <c r="I12" s="57">
        <v>0</v>
      </c>
      <c r="J12" s="57">
        <v>0</v>
      </c>
      <c r="K12" s="57">
        <v>101</v>
      </c>
      <c r="L12" s="57">
        <v>12</v>
      </c>
      <c r="M12" s="57">
        <v>0</v>
      </c>
      <c r="N12" s="57">
        <v>0</v>
      </c>
      <c r="O12" s="63">
        <v>159</v>
      </c>
      <c r="P12" s="63">
        <v>0</v>
      </c>
      <c r="Q12" s="63">
        <v>2</v>
      </c>
      <c r="R12" s="63">
        <v>1</v>
      </c>
    </row>
    <row r="13" spans="1:18">
      <c r="A13" s="185" t="s">
        <v>92</v>
      </c>
      <c r="B13" s="31" t="s">
        <v>12</v>
      </c>
      <c r="C13" s="57">
        <v>0</v>
      </c>
      <c r="D13" s="57">
        <v>0</v>
      </c>
      <c r="E13" s="57">
        <v>0</v>
      </c>
      <c r="F13" s="57">
        <v>0</v>
      </c>
      <c r="G13" s="57">
        <v>2</v>
      </c>
      <c r="H13" s="57">
        <v>1</v>
      </c>
      <c r="I13" s="57">
        <v>0</v>
      </c>
      <c r="J13" s="57">
        <v>1</v>
      </c>
      <c r="K13" s="57">
        <v>145</v>
      </c>
      <c r="L13" s="57">
        <v>0</v>
      </c>
      <c r="M13" s="57">
        <v>0</v>
      </c>
      <c r="N13" s="57">
        <v>0</v>
      </c>
      <c r="O13" s="63">
        <v>198</v>
      </c>
      <c r="P13" s="63">
        <v>0</v>
      </c>
      <c r="Q13" s="63">
        <v>0</v>
      </c>
      <c r="R13" s="63">
        <v>2</v>
      </c>
    </row>
    <row r="14" spans="1:18">
      <c r="A14" s="186"/>
      <c r="B14" s="31" t="s">
        <v>105</v>
      </c>
      <c r="C14" s="57">
        <v>0</v>
      </c>
      <c r="D14" s="57">
        <v>0</v>
      </c>
      <c r="E14" s="57">
        <v>2</v>
      </c>
      <c r="F14" s="57">
        <v>0</v>
      </c>
      <c r="G14" s="57">
        <v>0</v>
      </c>
      <c r="H14" s="57">
        <v>1</v>
      </c>
      <c r="I14" s="57">
        <v>1</v>
      </c>
      <c r="J14" s="57">
        <v>1</v>
      </c>
      <c r="K14" s="57">
        <v>154</v>
      </c>
      <c r="L14" s="57">
        <v>0</v>
      </c>
      <c r="M14" s="57">
        <v>0</v>
      </c>
      <c r="N14" s="57">
        <v>0</v>
      </c>
      <c r="O14" s="63">
        <v>200</v>
      </c>
      <c r="P14" s="63">
        <v>0</v>
      </c>
      <c r="Q14" s="63">
        <v>0</v>
      </c>
      <c r="R14" s="63">
        <v>1</v>
      </c>
    </row>
    <row r="15" spans="1:18">
      <c r="A15" s="186"/>
      <c r="B15" s="31" t="s">
        <v>106</v>
      </c>
      <c r="C15" s="57">
        <v>0</v>
      </c>
      <c r="D15" s="57">
        <v>1</v>
      </c>
      <c r="E15" s="57">
        <v>0</v>
      </c>
      <c r="F15" s="57">
        <v>0</v>
      </c>
      <c r="G15" s="57">
        <v>0</v>
      </c>
      <c r="H15" s="57">
        <v>1</v>
      </c>
      <c r="I15" s="57">
        <v>0</v>
      </c>
      <c r="J15" s="57">
        <v>0</v>
      </c>
      <c r="K15" s="57">
        <v>16</v>
      </c>
      <c r="L15" s="57">
        <v>1</v>
      </c>
      <c r="M15" s="57">
        <v>0</v>
      </c>
      <c r="N15" s="57">
        <v>0</v>
      </c>
      <c r="O15" s="63">
        <v>7</v>
      </c>
      <c r="P15" s="63">
        <v>0</v>
      </c>
      <c r="Q15" s="63">
        <v>0</v>
      </c>
      <c r="R15" s="63">
        <v>3</v>
      </c>
    </row>
    <row r="16" spans="1:18">
      <c r="A16" s="185" t="s">
        <v>93</v>
      </c>
      <c r="B16" s="31" t="s">
        <v>12</v>
      </c>
      <c r="C16" s="57">
        <v>4</v>
      </c>
      <c r="D16" s="57">
        <v>3</v>
      </c>
      <c r="E16" s="57">
        <v>0</v>
      </c>
      <c r="F16" s="57">
        <v>1</v>
      </c>
      <c r="G16" s="57">
        <v>10</v>
      </c>
      <c r="H16" s="57">
        <v>0</v>
      </c>
      <c r="I16" s="57">
        <v>0</v>
      </c>
      <c r="J16" s="57">
        <v>0</v>
      </c>
      <c r="K16" s="57">
        <v>104</v>
      </c>
      <c r="L16" s="57">
        <v>0</v>
      </c>
      <c r="M16" s="57">
        <v>0</v>
      </c>
      <c r="N16" s="57">
        <v>6</v>
      </c>
      <c r="O16" s="63">
        <v>148</v>
      </c>
      <c r="P16" s="63">
        <v>2</v>
      </c>
      <c r="Q16" s="63">
        <v>0</v>
      </c>
      <c r="R16" s="63">
        <v>1</v>
      </c>
    </row>
    <row r="17" spans="1:18">
      <c r="A17" s="186"/>
      <c r="B17" s="31" t="s">
        <v>105</v>
      </c>
      <c r="C17" s="57">
        <v>0</v>
      </c>
      <c r="D17" s="57">
        <v>0</v>
      </c>
      <c r="E17" s="57">
        <v>4</v>
      </c>
      <c r="F17" s="57">
        <v>1</v>
      </c>
      <c r="G17" s="57">
        <v>1</v>
      </c>
      <c r="H17" s="57">
        <v>0</v>
      </c>
      <c r="I17" s="57">
        <v>5</v>
      </c>
      <c r="J17" s="57">
        <v>0</v>
      </c>
      <c r="K17" s="57">
        <v>137</v>
      </c>
      <c r="L17" s="57">
        <v>1</v>
      </c>
      <c r="M17" s="57">
        <v>0</v>
      </c>
      <c r="N17" s="57">
        <v>3</v>
      </c>
      <c r="O17" s="63">
        <v>203</v>
      </c>
      <c r="P17" s="63">
        <v>2</v>
      </c>
      <c r="Q17" s="63">
        <v>0</v>
      </c>
      <c r="R17" s="63">
        <v>1</v>
      </c>
    </row>
    <row r="18" spans="1:18">
      <c r="A18" s="186"/>
      <c r="B18" s="31" t="s">
        <v>106</v>
      </c>
      <c r="C18" s="57">
        <v>2</v>
      </c>
      <c r="D18" s="57">
        <v>2</v>
      </c>
      <c r="E18" s="57">
        <v>0</v>
      </c>
      <c r="F18" s="57">
        <v>1</v>
      </c>
      <c r="G18" s="57">
        <v>0</v>
      </c>
      <c r="H18" s="57">
        <v>0</v>
      </c>
      <c r="I18" s="57">
        <v>0</v>
      </c>
      <c r="J18" s="57">
        <v>0</v>
      </c>
      <c r="K18" s="57">
        <v>12</v>
      </c>
      <c r="L18" s="57">
        <v>0</v>
      </c>
      <c r="M18" s="57">
        <v>0</v>
      </c>
      <c r="N18" s="57">
        <v>0</v>
      </c>
      <c r="O18" s="63">
        <v>12</v>
      </c>
      <c r="P18" s="63">
        <v>1</v>
      </c>
      <c r="Q18" s="63">
        <v>0</v>
      </c>
      <c r="R18" s="63">
        <v>0</v>
      </c>
    </row>
    <row r="19" spans="1:18">
      <c r="A19" s="185" t="s">
        <v>94</v>
      </c>
      <c r="B19" s="31" t="s">
        <v>12</v>
      </c>
      <c r="C19" s="57">
        <v>4</v>
      </c>
      <c r="D19" s="57">
        <v>5</v>
      </c>
      <c r="E19" s="57">
        <v>0</v>
      </c>
      <c r="F19" s="57">
        <v>3</v>
      </c>
      <c r="G19" s="57">
        <v>1</v>
      </c>
      <c r="H19" s="57">
        <v>4</v>
      </c>
      <c r="I19" s="57">
        <v>0</v>
      </c>
      <c r="J19" s="57">
        <v>1</v>
      </c>
      <c r="K19" s="57">
        <v>78</v>
      </c>
      <c r="L19" s="57">
        <v>5</v>
      </c>
      <c r="M19" s="57">
        <v>0</v>
      </c>
      <c r="N19" s="57">
        <v>0</v>
      </c>
      <c r="O19" s="63">
        <v>108</v>
      </c>
      <c r="P19" s="63">
        <v>0</v>
      </c>
      <c r="Q19" s="63">
        <v>0</v>
      </c>
      <c r="R19" s="63">
        <v>0</v>
      </c>
    </row>
    <row r="20" spans="1:18">
      <c r="A20" s="186"/>
      <c r="B20" s="31" t="s">
        <v>105</v>
      </c>
      <c r="C20" s="57">
        <v>2</v>
      </c>
      <c r="D20" s="57">
        <v>1</v>
      </c>
      <c r="E20" s="57">
        <v>0</v>
      </c>
      <c r="F20" s="57">
        <v>3</v>
      </c>
      <c r="G20" s="57">
        <v>1</v>
      </c>
      <c r="H20" s="57">
        <v>3</v>
      </c>
      <c r="I20" s="57">
        <v>0</v>
      </c>
      <c r="J20" s="57">
        <v>1</v>
      </c>
      <c r="K20" s="57">
        <v>122</v>
      </c>
      <c r="L20" s="57">
        <v>0</v>
      </c>
      <c r="M20" s="57">
        <v>0</v>
      </c>
      <c r="N20" s="57">
        <v>0</v>
      </c>
      <c r="O20" s="63">
        <v>185</v>
      </c>
      <c r="P20" s="63">
        <v>0</v>
      </c>
      <c r="Q20" s="63">
        <v>0</v>
      </c>
      <c r="R20" s="63">
        <v>0</v>
      </c>
    </row>
    <row r="21" spans="1:18">
      <c r="A21" s="186"/>
      <c r="B21" s="31" t="s">
        <v>106</v>
      </c>
      <c r="C21" s="57">
        <v>1</v>
      </c>
      <c r="D21" s="57">
        <v>1</v>
      </c>
      <c r="E21" s="57">
        <v>0</v>
      </c>
      <c r="F21" s="57">
        <v>1</v>
      </c>
      <c r="G21" s="57">
        <v>0</v>
      </c>
      <c r="H21" s="57">
        <v>4</v>
      </c>
      <c r="I21" s="57">
        <v>0</v>
      </c>
      <c r="J21" s="57">
        <v>0</v>
      </c>
      <c r="K21" s="57">
        <v>2</v>
      </c>
      <c r="L21" s="57">
        <v>1</v>
      </c>
      <c r="M21" s="57">
        <v>0</v>
      </c>
      <c r="N21" s="57">
        <v>0</v>
      </c>
      <c r="O21" s="63">
        <v>10</v>
      </c>
      <c r="P21" s="63">
        <v>2</v>
      </c>
      <c r="Q21" s="63">
        <v>0</v>
      </c>
      <c r="R21" s="63">
        <v>0</v>
      </c>
    </row>
    <row r="22" spans="1:18">
      <c r="A22" s="185" t="s">
        <v>95</v>
      </c>
      <c r="B22" s="31" t="s">
        <v>12</v>
      </c>
      <c r="C22" s="57">
        <v>1</v>
      </c>
      <c r="D22" s="57">
        <v>0</v>
      </c>
      <c r="E22" s="57">
        <v>0</v>
      </c>
      <c r="F22" s="57">
        <v>0</v>
      </c>
      <c r="G22" s="57">
        <v>0</v>
      </c>
      <c r="H22" s="57">
        <v>1</v>
      </c>
      <c r="I22" s="57">
        <v>0</v>
      </c>
      <c r="J22" s="57">
        <v>0</v>
      </c>
      <c r="K22" s="57">
        <v>55</v>
      </c>
      <c r="L22" s="57">
        <v>1</v>
      </c>
      <c r="M22" s="57">
        <v>0</v>
      </c>
      <c r="N22" s="57">
        <v>0</v>
      </c>
      <c r="O22" s="63">
        <v>79</v>
      </c>
      <c r="P22" s="63">
        <v>0</v>
      </c>
      <c r="Q22" s="63">
        <v>0</v>
      </c>
      <c r="R22" s="63">
        <v>1</v>
      </c>
    </row>
    <row r="23" spans="1:18">
      <c r="A23" s="186"/>
      <c r="B23" s="31" t="s">
        <v>105</v>
      </c>
      <c r="C23" s="57">
        <v>0</v>
      </c>
      <c r="D23" s="57">
        <v>0</v>
      </c>
      <c r="E23" s="57">
        <v>0</v>
      </c>
      <c r="F23" s="57">
        <v>0</v>
      </c>
      <c r="G23" s="57">
        <v>0</v>
      </c>
      <c r="H23" s="57">
        <v>2</v>
      </c>
      <c r="I23" s="57">
        <v>0</v>
      </c>
      <c r="J23" s="57">
        <v>0</v>
      </c>
      <c r="K23" s="57">
        <v>46</v>
      </c>
      <c r="L23" s="57">
        <v>1</v>
      </c>
      <c r="M23" s="57">
        <v>0</v>
      </c>
      <c r="N23" s="57">
        <v>0</v>
      </c>
      <c r="O23" s="63">
        <v>92</v>
      </c>
      <c r="P23" s="63">
        <v>1</v>
      </c>
      <c r="Q23" s="63">
        <v>0</v>
      </c>
      <c r="R23" s="63">
        <v>1</v>
      </c>
    </row>
    <row r="24" spans="1:18">
      <c r="A24" s="186"/>
      <c r="B24" s="31" t="s">
        <v>106</v>
      </c>
      <c r="C24" s="57">
        <v>0</v>
      </c>
      <c r="D24" s="57">
        <v>0</v>
      </c>
      <c r="E24" s="57">
        <v>0</v>
      </c>
      <c r="F24" s="57">
        <v>0</v>
      </c>
      <c r="G24" s="57">
        <v>0</v>
      </c>
      <c r="H24" s="57">
        <v>1</v>
      </c>
      <c r="I24" s="57">
        <v>0</v>
      </c>
      <c r="J24" s="57">
        <v>0</v>
      </c>
      <c r="K24" s="57">
        <v>0</v>
      </c>
      <c r="L24" s="57">
        <v>0</v>
      </c>
      <c r="M24" s="57">
        <v>0</v>
      </c>
      <c r="N24" s="57">
        <v>0</v>
      </c>
      <c r="O24" s="63">
        <v>3</v>
      </c>
      <c r="P24" s="63">
        <v>0</v>
      </c>
      <c r="Q24" s="63">
        <v>0</v>
      </c>
      <c r="R24" s="63">
        <v>0</v>
      </c>
    </row>
    <row r="25" spans="1:18">
      <c r="A25" s="185" t="s">
        <v>96</v>
      </c>
      <c r="B25" s="31" t="s">
        <v>12</v>
      </c>
      <c r="C25" s="57" t="s">
        <v>254</v>
      </c>
      <c r="D25" s="57" t="s">
        <v>254</v>
      </c>
      <c r="E25" s="57" t="s">
        <v>254</v>
      </c>
      <c r="F25" s="57" t="s">
        <v>254</v>
      </c>
      <c r="G25" s="57" t="s">
        <v>254</v>
      </c>
      <c r="H25" s="57" t="s">
        <v>254</v>
      </c>
      <c r="I25" s="57" t="s">
        <v>254</v>
      </c>
      <c r="J25" s="57" t="s">
        <v>254</v>
      </c>
      <c r="K25" s="57">
        <v>115</v>
      </c>
      <c r="L25" s="57">
        <v>0</v>
      </c>
      <c r="M25" s="57">
        <v>1</v>
      </c>
      <c r="N25" s="57">
        <v>0</v>
      </c>
      <c r="O25" s="63">
        <v>153</v>
      </c>
      <c r="P25" s="63">
        <v>0</v>
      </c>
      <c r="Q25" s="63">
        <v>0</v>
      </c>
      <c r="R25" s="63">
        <v>0</v>
      </c>
    </row>
    <row r="26" spans="1:18">
      <c r="A26" s="186"/>
      <c r="B26" s="31" t="s">
        <v>105</v>
      </c>
      <c r="C26" s="57" t="s">
        <v>254</v>
      </c>
      <c r="D26" s="57" t="s">
        <v>254</v>
      </c>
      <c r="E26" s="57" t="s">
        <v>254</v>
      </c>
      <c r="F26" s="57" t="s">
        <v>254</v>
      </c>
      <c r="G26" s="57" t="s">
        <v>254</v>
      </c>
      <c r="H26" s="57" t="s">
        <v>254</v>
      </c>
      <c r="I26" s="57" t="s">
        <v>254</v>
      </c>
      <c r="J26" s="57" t="s">
        <v>254</v>
      </c>
      <c r="K26" s="57">
        <v>173</v>
      </c>
      <c r="L26" s="57">
        <v>0</v>
      </c>
      <c r="M26" s="57">
        <v>1</v>
      </c>
      <c r="N26" s="57">
        <v>0</v>
      </c>
      <c r="O26" s="63">
        <v>232</v>
      </c>
      <c r="P26" s="63">
        <v>4</v>
      </c>
      <c r="Q26" s="63">
        <v>0</v>
      </c>
      <c r="R26" s="63">
        <v>0</v>
      </c>
    </row>
    <row r="27" spans="1:18">
      <c r="A27" s="186"/>
      <c r="B27" s="31" t="s">
        <v>106</v>
      </c>
      <c r="C27" s="57" t="s">
        <v>254</v>
      </c>
      <c r="D27" s="57" t="s">
        <v>254</v>
      </c>
      <c r="E27" s="57" t="s">
        <v>254</v>
      </c>
      <c r="F27" s="57" t="s">
        <v>254</v>
      </c>
      <c r="G27" s="57" t="s">
        <v>254</v>
      </c>
      <c r="H27" s="57" t="s">
        <v>254</v>
      </c>
      <c r="I27" s="57" t="s">
        <v>254</v>
      </c>
      <c r="J27" s="57" t="s">
        <v>254</v>
      </c>
      <c r="K27" s="57">
        <v>0</v>
      </c>
      <c r="L27" s="57">
        <v>0</v>
      </c>
      <c r="M27" s="57">
        <v>0</v>
      </c>
      <c r="N27" s="57">
        <v>0</v>
      </c>
      <c r="O27" s="63">
        <v>27</v>
      </c>
      <c r="P27" s="63">
        <v>20</v>
      </c>
      <c r="Q27" s="63">
        <v>0</v>
      </c>
      <c r="R27" s="63">
        <v>0</v>
      </c>
    </row>
    <row r="28" spans="1:18">
      <c r="A28" s="185" t="s">
        <v>97</v>
      </c>
      <c r="B28" s="31" t="s">
        <v>12</v>
      </c>
      <c r="C28" s="57" t="s">
        <v>254</v>
      </c>
      <c r="D28" s="57" t="s">
        <v>254</v>
      </c>
      <c r="E28" s="57" t="s">
        <v>254</v>
      </c>
      <c r="F28" s="57" t="s">
        <v>254</v>
      </c>
      <c r="G28" s="57" t="s">
        <v>254</v>
      </c>
      <c r="H28" s="57" t="s">
        <v>254</v>
      </c>
      <c r="I28" s="57" t="s">
        <v>254</v>
      </c>
      <c r="J28" s="57" t="s">
        <v>254</v>
      </c>
      <c r="K28" s="57">
        <v>20</v>
      </c>
      <c r="L28" s="57">
        <v>0</v>
      </c>
      <c r="M28" s="57">
        <v>0</v>
      </c>
      <c r="N28" s="57">
        <v>0</v>
      </c>
      <c r="O28" s="63">
        <v>26</v>
      </c>
      <c r="P28" s="63">
        <v>0</v>
      </c>
      <c r="Q28" s="63">
        <v>0</v>
      </c>
      <c r="R28" s="63">
        <v>0</v>
      </c>
    </row>
    <row r="29" spans="1:18">
      <c r="A29" s="186"/>
      <c r="B29" s="31" t="s">
        <v>105</v>
      </c>
      <c r="C29" s="57" t="s">
        <v>254</v>
      </c>
      <c r="D29" s="57" t="s">
        <v>254</v>
      </c>
      <c r="E29" s="57" t="s">
        <v>254</v>
      </c>
      <c r="F29" s="57" t="s">
        <v>254</v>
      </c>
      <c r="G29" s="57" t="s">
        <v>254</v>
      </c>
      <c r="H29" s="57" t="s">
        <v>254</v>
      </c>
      <c r="I29" s="57" t="s">
        <v>254</v>
      </c>
      <c r="J29" s="57" t="s">
        <v>254</v>
      </c>
      <c r="K29" s="57">
        <v>36</v>
      </c>
      <c r="L29" s="57">
        <v>0</v>
      </c>
      <c r="M29" s="57">
        <v>0</v>
      </c>
      <c r="N29" s="57">
        <v>0</v>
      </c>
      <c r="O29" s="63">
        <v>40</v>
      </c>
      <c r="P29" s="63">
        <v>0</v>
      </c>
      <c r="Q29" s="63">
        <v>0</v>
      </c>
      <c r="R29" s="63">
        <v>0</v>
      </c>
    </row>
    <row r="30" spans="1:18">
      <c r="A30" s="186"/>
      <c r="B30" s="31" t="s">
        <v>106</v>
      </c>
      <c r="C30" s="57" t="s">
        <v>254</v>
      </c>
      <c r="D30" s="57" t="s">
        <v>254</v>
      </c>
      <c r="E30" s="57" t="s">
        <v>254</v>
      </c>
      <c r="F30" s="57" t="s">
        <v>254</v>
      </c>
      <c r="G30" s="57" t="s">
        <v>254</v>
      </c>
      <c r="H30" s="57" t="s">
        <v>254</v>
      </c>
      <c r="I30" s="57" t="s">
        <v>254</v>
      </c>
      <c r="J30" s="57" t="s">
        <v>254</v>
      </c>
      <c r="K30" s="57">
        <v>0</v>
      </c>
      <c r="L30" s="57">
        <v>0</v>
      </c>
      <c r="M30" s="57">
        <v>0</v>
      </c>
      <c r="N30" s="57">
        <v>0</v>
      </c>
      <c r="O30" s="63">
        <v>0</v>
      </c>
      <c r="P30" s="63">
        <v>0</v>
      </c>
      <c r="Q30" s="63">
        <v>0</v>
      </c>
      <c r="R30" s="63">
        <v>0</v>
      </c>
    </row>
    <row r="31" spans="1:18">
      <c r="A31" s="242" t="s">
        <v>142</v>
      </c>
      <c r="B31" s="31" t="s">
        <v>12</v>
      </c>
      <c r="C31" s="57">
        <v>0</v>
      </c>
      <c r="D31" s="57">
        <v>0</v>
      </c>
      <c r="E31" s="57">
        <v>0</v>
      </c>
      <c r="F31" s="57">
        <v>0</v>
      </c>
      <c r="G31" s="57">
        <v>0</v>
      </c>
      <c r="H31" s="57">
        <v>3</v>
      </c>
      <c r="I31" s="57">
        <v>0</v>
      </c>
      <c r="J31" s="57">
        <v>0</v>
      </c>
      <c r="K31" s="57">
        <v>133</v>
      </c>
      <c r="L31" s="57">
        <v>0</v>
      </c>
      <c r="M31" s="57">
        <v>0</v>
      </c>
      <c r="N31" s="57">
        <v>0</v>
      </c>
      <c r="O31" s="63">
        <v>197</v>
      </c>
      <c r="P31" s="63">
        <v>0</v>
      </c>
      <c r="Q31" s="63">
        <v>0</v>
      </c>
      <c r="R31" s="63">
        <v>0</v>
      </c>
    </row>
    <row r="32" spans="1:18">
      <c r="A32" s="186"/>
      <c r="B32" s="31" t="s">
        <v>105</v>
      </c>
      <c r="C32" s="57">
        <v>0</v>
      </c>
      <c r="D32" s="57">
        <v>0</v>
      </c>
      <c r="E32" s="57">
        <v>0</v>
      </c>
      <c r="F32" s="57">
        <v>0</v>
      </c>
      <c r="G32" s="57">
        <v>2</v>
      </c>
      <c r="H32" s="57">
        <v>0</v>
      </c>
      <c r="I32" s="57">
        <v>0</v>
      </c>
      <c r="J32" s="57">
        <v>0</v>
      </c>
      <c r="K32" s="57">
        <v>130</v>
      </c>
      <c r="L32" s="57">
        <v>0</v>
      </c>
      <c r="M32" s="57">
        <v>0</v>
      </c>
      <c r="N32" s="57">
        <v>0</v>
      </c>
      <c r="O32" s="63">
        <v>204</v>
      </c>
      <c r="P32" s="63">
        <v>0</v>
      </c>
      <c r="Q32" s="63">
        <v>0</v>
      </c>
      <c r="R32" s="63">
        <v>1</v>
      </c>
    </row>
    <row r="33" spans="1:18">
      <c r="A33" s="186"/>
      <c r="B33" s="31" t="s">
        <v>106</v>
      </c>
      <c r="C33" s="57">
        <v>2</v>
      </c>
      <c r="D33" s="57">
        <v>1</v>
      </c>
      <c r="E33" s="57">
        <v>0</v>
      </c>
      <c r="F33" s="57">
        <v>0</v>
      </c>
      <c r="G33" s="57">
        <v>5</v>
      </c>
      <c r="H33" s="57">
        <v>8</v>
      </c>
      <c r="I33" s="57">
        <v>1</v>
      </c>
      <c r="J33" s="57">
        <v>0</v>
      </c>
      <c r="K33" s="57">
        <v>22</v>
      </c>
      <c r="L33" s="57">
        <v>2</v>
      </c>
      <c r="M33" s="57">
        <v>0</v>
      </c>
      <c r="N33" s="57">
        <v>22</v>
      </c>
      <c r="O33" s="63">
        <v>44</v>
      </c>
      <c r="P33" s="63">
        <v>0</v>
      </c>
      <c r="Q33" s="63">
        <v>0</v>
      </c>
      <c r="R33" s="63">
        <v>22</v>
      </c>
    </row>
    <row r="34" spans="1:18">
      <c r="A34" s="185" t="s">
        <v>98</v>
      </c>
      <c r="B34" s="31" t="s">
        <v>12</v>
      </c>
      <c r="C34" s="57">
        <v>1</v>
      </c>
      <c r="D34" s="57">
        <v>1</v>
      </c>
      <c r="E34" s="57">
        <v>0</v>
      </c>
      <c r="F34" s="57">
        <v>0</v>
      </c>
      <c r="G34" s="57">
        <v>0</v>
      </c>
      <c r="H34" s="57">
        <v>0</v>
      </c>
      <c r="I34" s="57">
        <v>0</v>
      </c>
      <c r="J34" s="57">
        <v>0</v>
      </c>
      <c r="K34" s="57">
        <v>10</v>
      </c>
      <c r="L34" s="57">
        <v>1</v>
      </c>
      <c r="M34" s="57">
        <v>0</v>
      </c>
      <c r="N34" s="57">
        <v>0</v>
      </c>
      <c r="O34" s="63">
        <v>7</v>
      </c>
      <c r="P34" s="63">
        <v>0</v>
      </c>
      <c r="Q34" s="63">
        <v>1</v>
      </c>
      <c r="R34" s="63">
        <v>0</v>
      </c>
    </row>
    <row r="35" spans="1:18">
      <c r="A35" s="186"/>
      <c r="B35" s="31" t="s">
        <v>105</v>
      </c>
      <c r="C35" s="57">
        <v>0</v>
      </c>
      <c r="D35" s="57">
        <v>0</v>
      </c>
      <c r="E35" s="57">
        <v>0</v>
      </c>
      <c r="F35" s="57">
        <v>0</v>
      </c>
      <c r="G35" s="57">
        <v>0</v>
      </c>
      <c r="H35" s="57">
        <v>0</v>
      </c>
      <c r="I35" s="57">
        <v>0</v>
      </c>
      <c r="J35" s="57">
        <v>0</v>
      </c>
      <c r="K35" s="57">
        <v>11</v>
      </c>
      <c r="L35" s="57">
        <v>0</v>
      </c>
      <c r="M35" s="57">
        <v>0</v>
      </c>
      <c r="N35" s="57">
        <v>0</v>
      </c>
      <c r="O35" s="63">
        <v>15</v>
      </c>
      <c r="P35" s="63">
        <v>0</v>
      </c>
      <c r="Q35" s="63">
        <v>0</v>
      </c>
      <c r="R35" s="63">
        <v>0</v>
      </c>
    </row>
    <row r="36" spans="1:18">
      <c r="A36" s="186"/>
      <c r="B36" s="31" t="s">
        <v>106</v>
      </c>
      <c r="C36" s="57">
        <v>0</v>
      </c>
      <c r="D36" s="57">
        <v>0</v>
      </c>
      <c r="E36" s="57">
        <v>0</v>
      </c>
      <c r="F36" s="57">
        <v>0</v>
      </c>
      <c r="G36" s="57">
        <v>0</v>
      </c>
      <c r="H36" s="57">
        <v>3</v>
      </c>
      <c r="I36" s="57">
        <v>1</v>
      </c>
      <c r="J36" s="57">
        <v>0</v>
      </c>
      <c r="K36" s="57">
        <v>0</v>
      </c>
      <c r="L36" s="57">
        <v>3</v>
      </c>
      <c r="M36" s="57">
        <v>0</v>
      </c>
      <c r="N36" s="57">
        <v>9</v>
      </c>
      <c r="O36" s="63">
        <v>13</v>
      </c>
      <c r="P36" s="63">
        <v>14</v>
      </c>
      <c r="Q36" s="63">
        <v>0</v>
      </c>
      <c r="R36" s="63">
        <v>5</v>
      </c>
    </row>
    <row r="37" spans="1:18">
      <c r="A37" s="185" t="s">
        <v>99</v>
      </c>
      <c r="B37" s="31" t="s">
        <v>12</v>
      </c>
      <c r="C37" s="57">
        <v>0</v>
      </c>
      <c r="D37" s="57">
        <v>1</v>
      </c>
      <c r="E37" s="57">
        <v>0</v>
      </c>
      <c r="F37" s="57">
        <v>0</v>
      </c>
      <c r="G37" s="57">
        <v>0</v>
      </c>
      <c r="H37" s="57">
        <v>0</v>
      </c>
      <c r="I37" s="57">
        <v>0</v>
      </c>
      <c r="J37" s="57">
        <v>0</v>
      </c>
      <c r="K37" s="57">
        <v>6</v>
      </c>
      <c r="L37" s="57">
        <v>1</v>
      </c>
      <c r="M37" s="57">
        <v>0</v>
      </c>
      <c r="N37" s="57">
        <v>0</v>
      </c>
      <c r="O37" s="63">
        <v>6</v>
      </c>
      <c r="P37" s="63">
        <v>0</v>
      </c>
      <c r="Q37" s="63">
        <v>1</v>
      </c>
      <c r="R37" s="63">
        <v>0</v>
      </c>
    </row>
    <row r="38" spans="1:18">
      <c r="A38" s="186"/>
      <c r="B38" s="31" t="s">
        <v>105</v>
      </c>
      <c r="C38" s="57">
        <v>0</v>
      </c>
      <c r="D38" s="57">
        <v>0</v>
      </c>
      <c r="E38" s="57">
        <v>0</v>
      </c>
      <c r="F38" s="57">
        <v>0</v>
      </c>
      <c r="G38" s="57">
        <v>0</v>
      </c>
      <c r="H38" s="57">
        <v>0</v>
      </c>
      <c r="I38" s="57">
        <v>0</v>
      </c>
      <c r="J38" s="57">
        <v>0</v>
      </c>
      <c r="K38" s="57">
        <v>7</v>
      </c>
      <c r="L38" s="57">
        <v>0</v>
      </c>
      <c r="M38" s="57">
        <v>0</v>
      </c>
      <c r="N38" s="57">
        <v>0</v>
      </c>
      <c r="O38" s="63">
        <v>11</v>
      </c>
      <c r="P38" s="63">
        <v>0</v>
      </c>
      <c r="Q38" s="63">
        <v>0</v>
      </c>
      <c r="R38" s="63">
        <v>0</v>
      </c>
    </row>
    <row r="39" spans="1:18">
      <c r="A39" s="186"/>
      <c r="B39" s="31" t="s">
        <v>106</v>
      </c>
      <c r="C39" s="57">
        <v>0</v>
      </c>
      <c r="D39" s="57">
        <v>0</v>
      </c>
      <c r="E39" s="57">
        <v>0</v>
      </c>
      <c r="F39" s="57">
        <v>0</v>
      </c>
      <c r="G39" s="57">
        <v>0</v>
      </c>
      <c r="H39" s="57">
        <v>3</v>
      </c>
      <c r="I39" s="57">
        <v>1</v>
      </c>
      <c r="J39" s="57">
        <v>0</v>
      </c>
      <c r="K39" s="57">
        <v>0</v>
      </c>
      <c r="L39" s="57">
        <v>3</v>
      </c>
      <c r="M39" s="57">
        <v>0</v>
      </c>
      <c r="N39" s="57">
        <v>9</v>
      </c>
      <c r="O39" s="63">
        <v>0</v>
      </c>
      <c r="P39" s="63">
        <v>0</v>
      </c>
      <c r="Q39" s="63">
        <v>0</v>
      </c>
      <c r="R39" s="63">
        <v>0</v>
      </c>
    </row>
    <row r="40" spans="1:18">
      <c r="A40" s="185" t="s">
        <v>100</v>
      </c>
      <c r="B40" s="31" t="s">
        <v>12</v>
      </c>
      <c r="C40" s="57">
        <v>2</v>
      </c>
      <c r="D40" s="57">
        <v>2</v>
      </c>
      <c r="E40" s="57">
        <v>0</v>
      </c>
      <c r="F40" s="57">
        <v>0</v>
      </c>
      <c r="G40" s="57">
        <v>0</v>
      </c>
      <c r="H40" s="57">
        <v>1</v>
      </c>
      <c r="I40" s="57">
        <v>0</v>
      </c>
      <c r="J40" s="57">
        <v>0</v>
      </c>
      <c r="K40" s="57">
        <v>140</v>
      </c>
      <c r="L40" s="57">
        <v>9</v>
      </c>
      <c r="M40" s="57">
        <v>2</v>
      </c>
      <c r="N40" s="57">
        <v>0</v>
      </c>
      <c r="O40" s="63">
        <v>188</v>
      </c>
      <c r="P40" s="63">
        <v>9</v>
      </c>
      <c r="Q40" s="63">
        <v>2</v>
      </c>
      <c r="R40" s="63">
        <v>1</v>
      </c>
    </row>
    <row r="41" spans="1:18">
      <c r="A41" s="186"/>
      <c r="B41" s="31" t="s">
        <v>105</v>
      </c>
      <c r="C41" s="57">
        <v>0</v>
      </c>
      <c r="D41" s="57">
        <v>1</v>
      </c>
      <c r="E41" s="57">
        <v>0</v>
      </c>
      <c r="F41" s="57">
        <v>0</v>
      </c>
      <c r="G41" s="57">
        <v>0</v>
      </c>
      <c r="H41" s="57">
        <v>0</v>
      </c>
      <c r="I41" s="57">
        <v>0</v>
      </c>
      <c r="J41" s="57">
        <v>0</v>
      </c>
      <c r="K41" s="57">
        <v>153</v>
      </c>
      <c r="L41" s="57">
        <v>2</v>
      </c>
      <c r="M41" s="57">
        <v>0</v>
      </c>
      <c r="N41" s="57">
        <v>0</v>
      </c>
      <c r="O41" s="63">
        <v>196</v>
      </c>
      <c r="P41" s="63">
        <v>4</v>
      </c>
      <c r="Q41" s="63">
        <v>0</v>
      </c>
      <c r="R41" s="63">
        <v>0</v>
      </c>
    </row>
    <row r="42" spans="1:18">
      <c r="A42" s="186"/>
      <c r="B42" s="31" t="s">
        <v>106</v>
      </c>
      <c r="C42" s="57">
        <v>49</v>
      </c>
      <c r="D42" s="57">
        <v>26</v>
      </c>
      <c r="E42" s="57">
        <v>1</v>
      </c>
      <c r="F42" s="57">
        <v>1</v>
      </c>
      <c r="G42" s="57">
        <v>47</v>
      </c>
      <c r="H42" s="57">
        <v>48</v>
      </c>
      <c r="I42" s="57">
        <v>1</v>
      </c>
      <c r="J42" s="57">
        <v>0</v>
      </c>
      <c r="K42" s="57">
        <v>94</v>
      </c>
      <c r="L42" s="57">
        <v>40</v>
      </c>
      <c r="M42" s="57">
        <v>0</v>
      </c>
      <c r="N42" s="57">
        <v>0</v>
      </c>
      <c r="O42" s="63">
        <v>72</v>
      </c>
      <c r="P42" s="63">
        <v>32</v>
      </c>
      <c r="Q42" s="63">
        <v>0</v>
      </c>
      <c r="R42" s="63">
        <v>0</v>
      </c>
    </row>
    <row r="43" spans="1:18">
      <c r="A43" s="242" t="s">
        <v>143</v>
      </c>
      <c r="B43" s="31" t="s">
        <v>12</v>
      </c>
      <c r="C43" s="57">
        <v>2</v>
      </c>
      <c r="D43" s="57">
        <v>4</v>
      </c>
      <c r="E43" s="57">
        <v>0</v>
      </c>
      <c r="F43" s="57">
        <v>1</v>
      </c>
      <c r="G43" s="57">
        <v>0</v>
      </c>
      <c r="H43" s="57">
        <v>3</v>
      </c>
      <c r="I43" s="57">
        <v>0</v>
      </c>
      <c r="J43" s="57">
        <v>0</v>
      </c>
      <c r="K43" s="57">
        <v>39</v>
      </c>
      <c r="L43" s="57">
        <v>1</v>
      </c>
      <c r="M43" s="57">
        <v>0</v>
      </c>
      <c r="N43" s="57">
        <v>0</v>
      </c>
      <c r="O43" s="63">
        <v>50</v>
      </c>
      <c r="P43" s="63">
        <v>8</v>
      </c>
      <c r="Q43" s="63">
        <v>0</v>
      </c>
      <c r="R43" s="63">
        <v>0</v>
      </c>
    </row>
    <row r="44" spans="1:18">
      <c r="A44" s="186"/>
      <c r="B44" s="31" t="s">
        <v>105</v>
      </c>
      <c r="C44" s="57">
        <v>1</v>
      </c>
      <c r="D44" s="57">
        <v>3</v>
      </c>
      <c r="E44" s="57">
        <v>0</v>
      </c>
      <c r="F44" s="57">
        <v>1</v>
      </c>
      <c r="G44" s="57">
        <v>0</v>
      </c>
      <c r="H44" s="57">
        <v>0</v>
      </c>
      <c r="I44" s="57">
        <v>0</v>
      </c>
      <c r="J44" s="57">
        <v>0</v>
      </c>
      <c r="K44" s="57">
        <v>14</v>
      </c>
      <c r="L44" s="57">
        <v>0</v>
      </c>
      <c r="M44" s="57">
        <v>0</v>
      </c>
      <c r="N44" s="57">
        <v>0</v>
      </c>
      <c r="O44" s="63">
        <v>25</v>
      </c>
      <c r="P44" s="63">
        <v>3</v>
      </c>
      <c r="Q44" s="63">
        <v>0</v>
      </c>
      <c r="R44" s="63">
        <v>0</v>
      </c>
    </row>
    <row r="45" spans="1:18">
      <c r="A45" s="186"/>
      <c r="B45" s="31" t="s">
        <v>106</v>
      </c>
      <c r="C45" s="57">
        <v>5</v>
      </c>
      <c r="D45" s="57">
        <v>1</v>
      </c>
      <c r="E45" s="57">
        <v>0</v>
      </c>
      <c r="F45" s="57">
        <v>0</v>
      </c>
      <c r="G45" s="57">
        <v>3</v>
      </c>
      <c r="H45" s="57">
        <v>2</v>
      </c>
      <c r="I45" s="57">
        <v>0</v>
      </c>
      <c r="J45" s="57">
        <v>0</v>
      </c>
      <c r="K45" s="57">
        <v>3</v>
      </c>
      <c r="L45" s="57">
        <v>2</v>
      </c>
      <c r="M45" s="57">
        <v>0</v>
      </c>
      <c r="N45" s="57">
        <v>0</v>
      </c>
      <c r="O45" s="63">
        <v>3</v>
      </c>
      <c r="P45" s="63">
        <v>2</v>
      </c>
      <c r="Q45" s="63">
        <v>0</v>
      </c>
      <c r="R45" s="63">
        <v>0</v>
      </c>
    </row>
    <row r="46" spans="1:18">
      <c r="A46" s="242" t="s">
        <v>144</v>
      </c>
      <c r="B46" s="31" t="s">
        <v>12</v>
      </c>
      <c r="C46" s="57">
        <v>0</v>
      </c>
      <c r="D46" s="57">
        <v>0</v>
      </c>
      <c r="E46" s="57">
        <v>0</v>
      </c>
      <c r="F46" s="57">
        <v>0</v>
      </c>
      <c r="G46" s="57">
        <v>0</v>
      </c>
      <c r="H46" s="57">
        <v>0</v>
      </c>
      <c r="I46" s="57">
        <v>0</v>
      </c>
      <c r="J46" s="57">
        <v>0</v>
      </c>
      <c r="K46" s="57">
        <v>4</v>
      </c>
      <c r="L46" s="57">
        <v>0</v>
      </c>
      <c r="M46" s="57">
        <v>1</v>
      </c>
      <c r="N46" s="57">
        <v>0</v>
      </c>
      <c r="O46" s="63">
        <v>11</v>
      </c>
      <c r="P46" s="63">
        <v>0</v>
      </c>
      <c r="Q46" s="63">
        <v>0</v>
      </c>
      <c r="R46" s="63">
        <v>0</v>
      </c>
    </row>
    <row r="47" spans="1:18">
      <c r="A47" s="186"/>
      <c r="B47" s="31" t="s">
        <v>105</v>
      </c>
      <c r="C47" s="57">
        <v>0</v>
      </c>
      <c r="D47" s="57">
        <v>0</v>
      </c>
      <c r="E47" s="57">
        <v>0</v>
      </c>
      <c r="F47" s="57">
        <v>0</v>
      </c>
      <c r="G47" s="57">
        <v>0</v>
      </c>
      <c r="H47" s="57">
        <v>0</v>
      </c>
      <c r="I47" s="57">
        <v>0</v>
      </c>
      <c r="J47" s="57">
        <v>0</v>
      </c>
      <c r="K47" s="57">
        <v>3</v>
      </c>
      <c r="L47" s="57">
        <v>1</v>
      </c>
      <c r="M47" s="57">
        <v>0</v>
      </c>
      <c r="N47" s="57">
        <v>0</v>
      </c>
      <c r="O47" s="63">
        <v>8</v>
      </c>
      <c r="P47" s="63">
        <v>0</v>
      </c>
      <c r="Q47" s="63">
        <v>0</v>
      </c>
      <c r="R47" s="63">
        <v>2</v>
      </c>
    </row>
    <row r="48" spans="1:18">
      <c r="A48" s="186"/>
      <c r="B48" s="31" t="s">
        <v>106</v>
      </c>
      <c r="C48" s="57">
        <v>3</v>
      </c>
      <c r="D48" s="57">
        <v>0</v>
      </c>
      <c r="E48" s="57">
        <v>0</v>
      </c>
      <c r="F48" s="57">
        <v>1</v>
      </c>
      <c r="G48" s="57">
        <v>2</v>
      </c>
      <c r="H48" s="57">
        <v>1</v>
      </c>
      <c r="I48" s="57">
        <v>1</v>
      </c>
      <c r="J48" s="57">
        <v>0</v>
      </c>
      <c r="K48" s="57">
        <v>0</v>
      </c>
      <c r="L48" s="57">
        <v>0</v>
      </c>
      <c r="M48" s="57">
        <v>0</v>
      </c>
      <c r="N48" s="57">
        <v>0</v>
      </c>
      <c r="O48" s="63">
        <v>1</v>
      </c>
      <c r="P48" s="63">
        <v>0</v>
      </c>
      <c r="Q48" s="63">
        <v>0</v>
      </c>
      <c r="R48" s="63">
        <v>18</v>
      </c>
    </row>
    <row r="49" spans="1:18">
      <c r="A49" s="185" t="s">
        <v>101</v>
      </c>
      <c r="B49" s="31" t="s">
        <v>12</v>
      </c>
      <c r="C49" s="57">
        <v>1</v>
      </c>
      <c r="D49" s="57">
        <v>2</v>
      </c>
      <c r="E49" s="57">
        <v>0</v>
      </c>
      <c r="F49" s="57">
        <v>0</v>
      </c>
      <c r="G49" s="57">
        <v>1</v>
      </c>
      <c r="H49" s="57">
        <v>1</v>
      </c>
      <c r="I49" s="57">
        <v>0</v>
      </c>
      <c r="J49" s="57">
        <v>0</v>
      </c>
      <c r="K49" s="57">
        <v>2</v>
      </c>
      <c r="L49" s="57">
        <v>1</v>
      </c>
      <c r="M49" s="57">
        <v>0</v>
      </c>
      <c r="N49" s="57">
        <v>0</v>
      </c>
      <c r="O49" s="63">
        <v>3</v>
      </c>
      <c r="P49" s="63">
        <v>0</v>
      </c>
      <c r="Q49" s="63">
        <v>0</v>
      </c>
      <c r="R49" s="63">
        <v>0</v>
      </c>
    </row>
    <row r="50" spans="1:18">
      <c r="A50" s="186"/>
      <c r="B50" s="31" t="s">
        <v>105</v>
      </c>
      <c r="C50" s="57">
        <v>0</v>
      </c>
      <c r="D50" s="57">
        <v>1</v>
      </c>
      <c r="E50" s="57">
        <v>0</v>
      </c>
      <c r="F50" s="57">
        <v>0</v>
      </c>
      <c r="G50" s="57">
        <v>0</v>
      </c>
      <c r="H50" s="57">
        <v>1</v>
      </c>
      <c r="I50" s="57">
        <v>0</v>
      </c>
      <c r="J50" s="57">
        <v>0</v>
      </c>
      <c r="K50" s="57">
        <v>20</v>
      </c>
      <c r="L50" s="57">
        <v>0</v>
      </c>
      <c r="M50" s="57">
        <v>0</v>
      </c>
      <c r="N50" s="57">
        <v>0</v>
      </c>
      <c r="O50" s="63">
        <v>17</v>
      </c>
      <c r="P50" s="63">
        <v>0</v>
      </c>
      <c r="Q50" s="63">
        <v>0</v>
      </c>
      <c r="R50" s="63">
        <v>0</v>
      </c>
    </row>
    <row r="51" spans="1:18">
      <c r="A51" s="186"/>
      <c r="B51" s="31" t="s">
        <v>106</v>
      </c>
      <c r="C51" s="57">
        <v>0</v>
      </c>
      <c r="D51" s="57">
        <v>0</v>
      </c>
      <c r="E51" s="57">
        <v>0</v>
      </c>
      <c r="F51" s="57">
        <v>0</v>
      </c>
      <c r="G51" s="57">
        <v>1</v>
      </c>
      <c r="H51" s="57">
        <v>0</v>
      </c>
      <c r="I51" s="57">
        <v>0</v>
      </c>
      <c r="J51" s="57">
        <v>0</v>
      </c>
      <c r="K51" s="57">
        <v>1</v>
      </c>
      <c r="L51" s="57">
        <v>0</v>
      </c>
      <c r="M51" s="57">
        <v>0</v>
      </c>
      <c r="N51" s="57">
        <v>0</v>
      </c>
      <c r="O51" s="63">
        <v>5</v>
      </c>
      <c r="P51" s="63">
        <v>0</v>
      </c>
      <c r="Q51" s="63">
        <v>0</v>
      </c>
      <c r="R51" s="63">
        <v>0</v>
      </c>
    </row>
    <row r="52" spans="1:18">
      <c r="A52" s="185" t="s">
        <v>102</v>
      </c>
      <c r="B52" s="31" t="s">
        <v>12</v>
      </c>
      <c r="C52" s="57">
        <v>0</v>
      </c>
      <c r="D52" s="57">
        <v>0</v>
      </c>
      <c r="E52" s="57">
        <v>0</v>
      </c>
      <c r="F52" s="57">
        <v>0</v>
      </c>
      <c r="G52" s="57">
        <v>0</v>
      </c>
      <c r="H52" s="57">
        <v>0</v>
      </c>
      <c r="I52" s="57">
        <v>0</v>
      </c>
      <c r="J52" s="57">
        <v>0</v>
      </c>
      <c r="K52" s="57">
        <v>0</v>
      </c>
      <c r="L52" s="57">
        <v>0</v>
      </c>
      <c r="M52" s="57">
        <v>0</v>
      </c>
      <c r="N52" s="57">
        <v>0</v>
      </c>
      <c r="O52" s="63">
        <v>2</v>
      </c>
      <c r="P52" s="63">
        <v>0</v>
      </c>
      <c r="Q52" s="63">
        <v>0</v>
      </c>
      <c r="R52" s="63">
        <v>0</v>
      </c>
    </row>
    <row r="53" spans="1:18">
      <c r="A53" s="186"/>
      <c r="B53" s="31" t="s">
        <v>105</v>
      </c>
      <c r="C53" s="57">
        <v>0</v>
      </c>
      <c r="D53" s="57">
        <v>0</v>
      </c>
      <c r="E53" s="57">
        <v>0</v>
      </c>
      <c r="F53" s="57">
        <v>0</v>
      </c>
      <c r="G53" s="57">
        <v>0</v>
      </c>
      <c r="H53" s="57">
        <v>0</v>
      </c>
      <c r="I53" s="57">
        <v>0</v>
      </c>
      <c r="J53" s="57">
        <v>0</v>
      </c>
      <c r="K53" s="57">
        <v>0</v>
      </c>
      <c r="L53" s="57">
        <v>0</v>
      </c>
      <c r="M53" s="57">
        <v>0</v>
      </c>
      <c r="N53" s="57">
        <v>0</v>
      </c>
      <c r="O53" s="63">
        <v>3</v>
      </c>
      <c r="P53" s="63">
        <v>0</v>
      </c>
      <c r="Q53" s="63">
        <v>0</v>
      </c>
      <c r="R53" s="63">
        <v>0</v>
      </c>
    </row>
    <row r="54" spans="1:18">
      <c r="A54" s="186"/>
      <c r="B54" s="31" t="s">
        <v>106</v>
      </c>
      <c r="C54" s="57">
        <v>0</v>
      </c>
      <c r="D54" s="57">
        <v>0</v>
      </c>
      <c r="E54" s="57">
        <v>0</v>
      </c>
      <c r="F54" s="57">
        <v>0</v>
      </c>
      <c r="G54" s="57">
        <v>0</v>
      </c>
      <c r="H54" s="57">
        <v>0</v>
      </c>
      <c r="I54" s="57">
        <v>0</v>
      </c>
      <c r="J54" s="57">
        <v>0</v>
      </c>
      <c r="K54" s="57">
        <v>0</v>
      </c>
      <c r="L54" s="57">
        <v>0</v>
      </c>
      <c r="M54" s="57">
        <v>0</v>
      </c>
      <c r="N54" s="57">
        <v>0</v>
      </c>
      <c r="O54" s="63">
        <v>0</v>
      </c>
      <c r="P54" s="63">
        <v>0</v>
      </c>
      <c r="Q54" s="63">
        <v>0</v>
      </c>
      <c r="R54" s="63">
        <v>0</v>
      </c>
    </row>
    <row r="55" spans="1:18">
      <c r="A55" s="185" t="s">
        <v>103</v>
      </c>
      <c r="B55" s="31" t="s">
        <v>12</v>
      </c>
      <c r="C55" s="57">
        <v>0</v>
      </c>
      <c r="D55" s="57">
        <v>0</v>
      </c>
      <c r="E55" s="57">
        <v>0</v>
      </c>
      <c r="F55" s="57">
        <v>0</v>
      </c>
      <c r="G55" s="57">
        <v>0</v>
      </c>
      <c r="H55" s="57">
        <v>0</v>
      </c>
      <c r="I55" s="57">
        <v>0</v>
      </c>
      <c r="J55" s="57">
        <v>0</v>
      </c>
      <c r="K55" s="57">
        <v>9</v>
      </c>
      <c r="L55" s="57">
        <v>1</v>
      </c>
      <c r="M55" s="57">
        <v>0</v>
      </c>
      <c r="N55" s="57">
        <v>0</v>
      </c>
      <c r="O55" s="63">
        <v>21</v>
      </c>
      <c r="P55" s="63">
        <v>0</v>
      </c>
      <c r="Q55" s="63">
        <v>0</v>
      </c>
      <c r="R55" s="63">
        <v>0</v>
      </c>
    </row>
    <row r="56" spans="1:18">
      <c r="A56" s="186"/>
      <c r="B56" s="31" t="s">
        <v>105</v>
      </c>
      <c r="C56" s="57">
        <v>0</v>
      </c>
      <c r="D56" s="57">
        <v>0</v>
      </c>
      <c r="E56" s="57">
        <v>0</v>
      </c>
      <c r="F56" s="57">
        <v>0</v>
      </c>
      <c r="G56" s="57">
        <v>0</v>
      </c>
      <c r="H56" s="57">
        <v>0</v>
      </c>
      <c r="I56" s="57">
        <v>0</v>
      </c>
      <c r="J56" s="57">
        <v>0</v>
      </c>
      <c r="K56" s="57">
        <v>20</v>
      </c>
      <c r="L56" s="57">
        <v>0</v>
      </c>
      <c r="M56" s="57">
        <v>0</v>
      </c>
      <c r="N56" s="57">
        <v>0</v>
      </c>
      <c r="O56" s="63">
        <v>54</v>
      </c>
      <c r="P56" s="63">
        <v>0</v>
      </c>
      <c r="Q56" s="63">
        <v>0</v>
      </c>
      <c r="R56" s="63">
        <v>0</v>
      </c>
    </row>
    <row r="57" spans="1:18">
      <c r="A57" s="186"/>
      <c r="B57" s="31" t="s">
        <v>106</v>
      </c>
      <c r="C57" s="57">
        <v>0</v>
      </c>
      <c r="D57" s="57">
        <v>0</v>
      </c>
      <c r="E57" s="57">
        <v>0</v>
      </c>
      <c r="F57" s="57">
        <v>0</v>
      </c>
      <c r="G57" s="57">
        <v>0</v>
      </c>
      <c r="H57" s="57">
        <v>0</v>
      </c>
      <c r="I57" s="57">
        <v>0</v>
      </c>
      <c r="J57" s="57">
        <v>0</v>
      </c>
      <c r="K57" s="57">
        <v>0</v>
      </c>
      <c r="L57" s="57">
        <v>0</v>
      </c>
      <c r="M57" s="57">
        <v>0</v>
      </c>
      <c r="N57" s="57">
        <v>0</v>
      </c>
      <c r="O57" s="63">
        <v>2</v>
      </c>
      <c r="P57" s="63">
        <v>0</v>
      </c>
      <c r="Q57" s="63">
        <v>0</v>
      </c>
      <c r="R57" s="63">
        <v>0</v>
      </c>
    </row>
    <row r="58" spans="1:18">
      <c r="A58" s="62" t="s">
        <v>80</v>
      </c>
      <c r="B58" s="62" t="s">
        <v>111</v>
      </c>
      <c r="C58" s="74">
        <f t="shared" ref="C58:R58" si="0">SUM(C7:C57)</f>
        <v>112</v>
      </c>
      <c r="D58" s="74">
        <f t="shared" si="0"/>
        <v>61</v>
      </c>
      <c r="E58" s="74">
        <f t="shared" si="0"/>
        <v>7</v>
      </c>
      <c r="F58" s="74">
        <f t="shared" si="0"/>
        <v>14</v>
      </c>
      <c r="G58" s="74">
        <f t="shared" si="0"/>
        <v>112</v>
      </c>
      <c r="H58" s="74">
        <f t="shared" si="0"/>
        <v>102</v>
      </c>
      <c r="I58" s="74">
        <f t="shared" si="0"/>
        <v>11</v>
      </c>
      <c r="J58" s="74">
        <f t="shared" si="0"/>
        <v>4</v>
      </c>
      <c r="K58" s="74">
        <f t="shared" si="0"/>
        <v>2569</v>
      </c>
      <c r="L58" s="74">
        <f t="shared" si="0"/>
        <v>99</v>
      </c>
      <c r="M58" s="74">
        <f t="shared" si="0"/>
        <v>6</v>
      </c>
      <c r="N58" s="74">
        <f t="shared" si="0"/>
        <v>50</v>
      </c>
      <c r="O58" s="74">
        <f t="shared" si="0"/>
        <v>3644</v>
      </c>
      <c r="P58" s="74">
        <f t="shared" si="0"/>
        <v>105</v>
      </c>
      <c r="Q58" s="74">
        <f t="shared" si="0"/>
        <v>6</v>
      </c>
      <c r="R58" s="74">
        <f t="shared" si="0"/>
        <v>63</v>
      </c>
    </row>
    <row r="59" spans="1:18">
      <c r="A59" s="2"/>
      <c r="B59" s="2"/>
      <c r="C59" s="2"/>
      <c r="D59" s="2"/>
      <c r="E59" s="2"/>
      <c r="F59" s="2"/>
      <c r="G59" s="2"/>
      <c r="H59" s="2"/>
      <c r="I59" s="2"/>
      <c r="J59" s="2"/>
      <c r="K59" s="2"/>
      <c r="L59" s="2"/>
      <c r="M59" s="2"/>
      <c r="N59" s="2"/>
      <c r="O59" s="2"/>
      <c r="P59" s="2"/>
      <c r="Q59" s="2"/>
      <c r="R59" s="2"/>
    </row>
    <row r="60" spans="1:18">
      <c r="A60" s="185" t="s">
        <v>107</v>
      </c>
      <c r="B60" s="31" t="s">
        <v>12</v>
      </c>
      <c r="C60" s="57">
        <v>0</v>
      </c>
      <c r="D60" s="57">
        <v>0</v>
      </c>
      <c r="E60" s="57">
        <v>0</v>
      </c>
      <c r="F60" s="57">
        <v>0</v>
      </c>
      <c r="G60" s="57">
        <v>1</v>
      </c>
      <c r="H60" s="57">
        <v>0</v>
      </c>
      <c r="I60" s="57">
        <v>0</v>
      </c>
      <c r="J60" s="57">
        <v>0</v>
      </c>
      <c r="K60" s="57">
        <v>7</v>
      </c>
      <c r="L60" s="57">
        <v>0</v>
      </c>
      <c r="M60" s="57">
        <v>0</v>
      </c>
      <c r="N60" s="57">
        <v>0</v>
      </c>
      <c r="O60" s="63">
        <v>29</v>
      </c>
      <c r="P60" s="63">
        <v>0</v>
      </c>
      <c r="Q60" s="63">
        <v>0</v>
      </c>
      <c r="R60" s="63">
        <v>2</v>
      </c>
    </row>
    <row r="61" spans="1:18">
      <c r="A61" s="186"/>
      <c r="B61" s="31" t="s">
        <v>105</v>
      </c>
      <c r="C61" s="57">
        <v>0</v>
      </c>
      <c r="D61" s="57">
        <v>1</v>
      </c>
      <c r="E61" s="57">
        <v>0</v>
      </c>
      <c r="F61" s="57">
        <v>0</v>
      </c>
      <c r="G61" s="57">
        <v>0</v>
      </c>
      <c r="H61" s="57">
        <v>0</v>
      </c>
      <c r="I61" s="57">
        <v>0</v>
      </c>
      <c r="J61" s="57">
        <v>0</v>
      </c>
      <c r="K61" s="57">
        <v>42</v>
      </c>
      <c r="L61" s="57">
        <v>0</v>
      </c>
      <c r="M61" s="57">
        <v>0</v>
      </c>
      <c r="N61" s="57">
        <v>1</v>
      </c>
      <c r="O61" s="63">
        <v>54</v>
      </c>
      <c r="P61" s="63">
        <v>0</v>
      </c>
      <c r="Q61" s="63">
        <v>0</v>
      </c>
      <c r="R61" s="63">
        <v>1</v>
      </c>
    </row>
    <row r="62" spans="1:18">
      <c r="A62" s="186"/>
      <c r="B62" s="31" t="s">
        <v>106</v>
      </c>
      <c r="C62" s="57">
        <v>1</v>
      </c>
      <c r="D62" s="57">
        <v>1</v>
      </c>
      <c r="E62" s="57">
        <v>0</v>
      </c>
      <c r="F62" s="57">
        <v>0</v>
      </c>
      <c r="G62" s="57">
        <v>3</v>
      </c>
      <c r="H62" s="57">
        <v>0</v>
      </c>
      <c r="I62" s="57">
        <v>0</v>
      </c>
      <c r="J62" s="57">
        <v>0</v>
      </c>
      <c r="K62" s="57">
        <v>8</v>
      </c>
      <c r="L62" s="57">
        <v>0</v>
      </c>
      <c r="M62" s="57">
        <v>0</v>
      </c>
      <c r="N62" s="57">
        <v>0</v>
      </c>
      <c r="O62" s="63">
        <v>18</v>
      </c>
      <c r="P62" s="63">
        <v>0</v>
      </c>
      <c r="Q62" s="63">
        <v>1</v>
      </c>
      <c r="R62" s="63">
        <v>1</v>
      </c>
    </row>
    <row r="63" spans="1:18">
      <c r="A63" s="62" t="s">
        <v>112</v>
      </c>
      <c r="B63" s="62" t="s">
        <v>111</v>
      </c>
      <c r="C63" s="62">
        <f t="shared" ref="C63:R63" si="1">SUM(C60:C62)</f>
        <v>1</v>
      </c>
      <c r="D63" s="62">
        <f t="shared" si="1"/>
        <v>2</v>
      </c>
      <c r="E63" s="62">
        <f t="shared" si="1"/>
        <v>0</v>
      </c>
      <c r="F63" s="62">
        <f t="shared" si="1"/>
        <v>0</v>
      </c>
      <c r="G63" s="62">
        <f t="shared" si="1"/>
        <v>4</v>
      </c>
      <c r="H63" s="62">
        <f t="shared" si="1"/>
        <v>0</v>
      </c>
      <c r="I63" s="62">
        <f t="shared" si="1"/>
        <v>0</v>
      </c>
      <c r="J63" s="62">
        <f t="shared" si="1"/>
        <v>0</v>
      </c>
      <c r="K63" s="62">
        <f t="shared" si="1"/>
        <v>57</v>
      </c>
      <c r="L63" s="62">
        <f t="shared" si="1"/>
        <v>0</v>
      </c>
      <c r="M63" s="62">
        <f t="shared" si="1"/>
        <v>0</v>
      </c>
      <c r="N63" s="62">
        <f t="shared" si="1"/>
        <v>1</v>
      </c>
      <c r="O63" s="62">
        <f t="shared" si="1"/>
        <v>101</v>
      </c>
      <c r="P63" s="62">
        <f t="shared" si="1"/>
        <v>0</v>
      </c>
      <c r="Q63" s="62">
        <f t="shared" si="1"/>
        <v>1</v>
      </c>
      <c r="R63" s="62">
        <f t="shared" si="1"/>
        <v>4</v>
      </c>
    </row>
    <row r="64" spans="1:18">
      <c r="A64" s="2"/>
      <c r="B64" s="2"/>
      <c r="C64" s="2"/>
      <c r="D64" s="2"/>
      <c r="E64" s="2"/>
      <c r="F64" s="2"/>
      <c r="G64" s="2"/>
      <c r="H64" s="2"/>
      <c r="I64" s="2"/>
      <c r="J64" s="2"/>
      <c r="K64" s="2"/>
      <c r="L64" s="2"/>
      <c r="M64" s="2"/>
      <c r="N64" s="2"/>
      <c r="O64" s="2"/>
      <c r="P64" s="2"/>
      <c r="Q64" s="2"/>
      <c r="R64" s="2"/>
    </row>
    <row r="65" spans="1:18">
      <c r="A65" s="31" t="s">
        <v>86</v>
      </c>
      <c r="B65" s="31" t="s">
        <v>81</v>
      </c>
      <c r="C65" s="57">
        <f t="shared" ref="C65:R65" si="2">C58+C63</f>
        <v>113</v>
      </c>
      <c r="D65" s="57">
        <f t="shared" si="2"/>
        <v>63</v>
      </c>
      <c r="E65" s="57">
        <f t="shared" si="2"/>
        <v>7</v>
      </c>
      <c r="F65" s="57">
        <f t="shared" si="2"/>
        <v>14</v>
      </c>
      <c r="G65" s="57">
        <f t="shared" si="2"/>
        <v>116</v>
      </c>
      <c r="H65" s="57">
        <f t="shared" si="2"/>
        <v>102</v>
      </c>
      <c r="I65" s="57">
        <f t="shared" si="2"/>
        <v>11</v>
      </c>
      <c r="J65" s="57">
        <f t="shared" si="2"/>
        <v>4</v>
      </c>
      <c r="K65" s="57">
        <f t="shared" si="2"/>
        <v>2626</v>
      </c>
      <c r="L65" s="57">
        <f t="shared" si="2"/>
        <v>99</v>
      </c>
      <c r="M65" s="57">
        <f t="shared" si="2"/>
        <v>6</v>
      </c>
      <c r="N65" s="57">
        <f t="shared" si="2"/>
        <v>51</v>
      </c>
      <c r="O65" s="57">
        <f t="shared" si="2"/>
        <v>3745</v>
      </c>
      <c r="P65" s="57">
        <f t="shared" si="2"/>
        <v>105</v>
      </c>
      <c r="Q65" s="57">
        <f t="shared" si="2"/>
        <v>7</v>
      </c>
      <c r="R65" s="57">
        <f t="shared" si="2"/>
        <v>67</v>
      </c>
    </row>
  </sheetData>
  <mergeCells count="33">
    <mergeCell ref="A2:K2"/>
    <mergeCell ref="A4:A6"/>
    <mergeCell ref="B4:B6"/>
    <mergeCell ref="C4:F4"/>
    <mergeCell ref="G4:J4"/>
    <mergeCell ref="K4:N4"/>
    <mergeCell ref="A22:A24"/>
    <mergeCell ref="O4:R4"/>
    <mergeCell ref="C5:D5"/>
    <mergeCell ref="E5:F5"/>
    <mergeCell ref="G5:H5"/>
    <mergeCell ref="I5:J5"/>
    <mergeCell ref="K5:L5"/>
    <mergeCell ref="M5:N5"/>
    <mergeCell ref="O5:P5"/>
    <mergeCell ref="Q5:R5"/>
    <mergeCell ref="A7:A9"/>
    <mergeCell ref="A10:A12"/>
    <mergeCell ref="A13:A15"/>
    <mergeCell ref="A16:A18"/>
    <mergeCell ref="A19:A21"/>
    <mergeCell ref="A60:A62"/>
    <mergeCell ref="A25:A27"/>
    <mergeCell ref="A28:A30"/>
    <mergeCell ref="A31:A33"/>
    <mergeCell ref="A34:A36"/>
    <mergeCell ref="A37:A39"/>
    <mergeCell ref="A40:A42"/>
    <mergeCell ref="A43:A45"/>
    <mergeCell ref="A46:A48"/>
    <mergeCell ref="A49:A51"/>
    <mergeCell ref="A52:A54"/>
    <mergeCell ref="A55:A57"/>
  </mergeCells>
  <phoneticPr fontId="3"/>
  <pageMargins left="0.7" right="0.7" top="0.75" bottom="0.75" header="0.3" footer="0.3"/>
  <pageSetup paperSize="9" scale="44"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3EEA7-491F-477A-A189-8C0CEBE73F1F}">
  <sheetPr>
    <pageSetUpPr fitToPage="1"/>
  </sheetPr>
  <dimension ref="A1:K90"/>
  <sheetViews>
    <sheetView zoomScale="70" zoomScaleNormal="70" workbookViewId="0">
      <selection activeCell="K1" sqref="K1"/>
    </sheetView>
  </sheetViews>
  <sheetFormatPr defaultRowHeight="18"/>
  <cols>
    <col min="1" max="1" width="21.1640625" customWidth="1"/>
    <col min="2" max="2" width="8.6640625" customWidth="1"/>
    <col min="3" max="3" width="11.33203125" bestFit="1" customWidth="1"/>
  </cols>
  <sheetData>
    <row r="1" spans="1:11" ht="22.5">
      <c r="A1" s="30" t="s">
        <v>202</v>
      </c>
      <c r="K1" s="71" t="s">
        <v>201</v>
      </c>
    </row>
    <row r="2" spans="1:11">
      <c r="A2" s="191"/>
      <c r="B2" s="191"/>
      <c r="C2" s="191"/>
      <c r="D2" s="191"/>
      <c r="E2" s="191"/>
      <c r="F2" s="191"/>
      <c r="G2" s="191"/>
      <c r="H2" s="191"/>
      <c r="I2" s="191"/>
    </row>
    <row r="3" spans="1:11">
      <c r="A3" s="90" t="s">
        <v>183</v>
      </c>
    </row>
    <row r="4" spans="1:11">
      <c r="A4" s="191" t="s">
        <v>184</v>
      </c>
      <c r="B4" s="191"/>
      <c r="C4" s="191"/>
      <c r="D4" s="191"/>
      <c r="E4" s="191"/>
      <c r="F4" s="191"/>
      <c r="G4" s="191"/>
      <c r="H4" s="191"/>
      <c r="I4" s="191"/>
      <c r="J4" s="191"/>
    </row>
    <row r="5" spans="1:11" ht="18.5" thickBot="1">
      <c r="A5" s="191" t="s">
        <v>185</v>
      </c>
      <c r="B5" s="191"/>
      <c r="C5" s="191"/>
      <c r="D5" s="191"/>
      <c r="E5" s="191"/>
      <c r="F5" s="191"/>
      <c r="G5" s="191"/>
      <c r="H5" s="191"/>
      <c r="I5" s="191"/>
      <c r="J5" s="191"/>
    </row>
    <row r="6" spans="1:11">
      <c r="A6" s="199" t="s">
        <v>186</v>
      </c>
      <c r="B6" s="200"/>
      <c r="C6" s="200"/>
      <c r="D6" s="200"/>
      <c r="E6" s="200"/>
      <c r="F6" s="200"/>
      <c r="G6" s="200"/>
      <c r="H6" s="200"/>
      <c r="I6" s="200"/>
      <c r="J6" s="200"/>
      <c r="K6" s="201"/>
    </row>
    <row r="7" spans="1:11" ht="36" customHeight="1">
      <c r="A7" s="202"/>
      <c r="B7" s="191"/>
      <c r="C7" s="191"/>
      <c r="D7" s="191"/>
      <c r="E7" s="191"/>
      <c r="F7" s="191"/>
      <c r="G7" s="191"/>
      <c r="H7" s="191"/>
      <c r="I7" s="191"/>
      <c r="J7" s="191"/>
      <c r="K7" s="203"/>
    </row>
    <row r="8" spans="1:11">
      <c r="A8" s="202"/>
      <c r="B8" s="191"/>
      <c r="C8" s="191"/>
      <c r="D8" s="191"/>
      <c r="E8" s="191"/>
      <c r="F8" s="191"/>
      <c r="G8" s="191"/>
      <c r="H8" s="191"/>
      <c r="I8" s="191"/>
      <c r="J8" s="191"/>
      <c r="K8" s="203"/>
    </row>
    <row r="9" spans="1:11">
      <c r="A9" s="202"/>
      <c r="B9" s="191"/>
      <c r="C9" s="191"/>
      <c r="D9" s="191"/>
      <c r="E9" s="191"/>
      <c r="F9" s="191"/>
      <c r="G9" s="191"/>
      <c r="H9" s="191"/>
      <c r="I9" s="191"/>
      <c r="J9" s="191"/>
      <c r="K9" s="203"/>
    </row>
    <row r="10" spans="1:11">
      <c r="A10" s="202"/>
      <c r="B10" s="191"/>
      <c r="C10" s="191"/>
      <c r="D10" s="191"/>
      <c r="E10" s="191"/>
      <c r="F10" s="191"/>
      <c r="G10" s="191"/>
      <c r="H10" s="191"/>
      <c r="I10" s="191"/>
      <c r="J10" s="191"/>
      <c r="K10" s="203"/>
    </row>
    <row r="11" spans="1:11">
      <c r="A11" s="202"/>
      <c r="B11" s="191"/>
      <c r="C11" s="191"/>
      <c r="D11" s="191"/>
      <c r="E11" s="191"/>
      <c r="F11" s="191"/>
      <c r="G11" s="191"/>
      <c r="H11" s="191"/>
      <c r="I11" s="191"/>
      <c r="J11" s="191"/>
      <c r="K11" s="203"/>
    </row>
    <row r="12" spans="1:11">
      <c r="A12" s="202"/>
      <c r="B12" s="191"/>
      <c r="C12" s="191"/>
      <c r="D12" s="191"/>
      <c r="E12" s="191"/>
      <c r="F12" s="191"/>
      <c r="G12" s="191"/>
      <c r="H12" s="191"/>
      <c r="I12" s="191"/>
      <c r="J12" s="191"/>
      <c r="K12" s="203"/>
    </row>
    <row r="13" spans="1:11">
      <c r="A13" s="202"/>
      <c r="B13" s="191"/>
      <c r="C13" s="191"/>
      <c r="D13" s="191"/>
      <c r="E13" s="191"/>
      <c r="F13" s="191"/>
      <c r="G13" s="191"/>
      <c r="H13" s="191"/>
      <c r="I13" s="191"/>
      <c r="J13" s="191"/>
      <c r="K13" s="203"/>
    </row>
    <row r="14" spans="1:11">
      <c r="A14" s="202"/>
      <c r="B14" s="191"/>
      <c r="C14" s="191"/>
      <c r="D14" s="191"/>
      <c r="E14" s="191"/>
      <c r="F14" s="191"/>
      <c r="G14" s="191"/>
      <c r="H14" s="191"/>
      <c r="I14" s="191"/>
      <c r="J14" s="191"/>
      <c r="K14" s="203"/>
    </row>
    <row r="15" spans="1:11">
      <c r="A15" s="202"/>
      <c r="B15" s="191"/>
      <c r="C15" s="191"/>
      <c r="D15" s="191"/>
      <c r="E15" s="191"/>
      <c r="F15" s="191"/>
      <c r="G15" s="191"/>
      <c r="H15" s="191"/>
      <c r="I15" s="191"/>
      <c r="J15" s="191"/>
      <c r="K15" s="203"/>
    </row>
    <row r="16" spans="1:11">
      <c r="A16" s="202"/>
      <c r="B16" s="191"/>
      <c r="C16" s="191"/>
      <c r="D16" s="191"/>
      <c r="E16" s="191"/>
      <c r="F16" s="191"/>
      <c r="G16" s="191"/>
      <c r="H16" s="191"/>
      <c r="I16" s="191"/>
      <c r="J16" s="191"/>
      <c r="K16" s="203"/>
    </row>
    <row r="17" spans="1:11" ht="18.5" thickBot="1">
      <c r="A17" s="204"/>
      <c r="B17" s="205"/>
      <c r="C17" s="205"/>
      <c r="D17" s="205"/>
      <c r="E17" s="205"/>
      <c r="F17" s="205"/>
      <c r="G17" s="205"/>
      <c r="H17" s="205"/>
      <c r="I17" s="205"/>
      <c r="J17" s="205"/>
      <c r="K17" s="206"/>
    </row>
    <row r="18" spans="1:11">
      <c r="A18" s="91"/>
      <c r="B18" s="91"/>
      <c r="C18" s="91"/>
      <c r="D18" s="91"/>
      <c r="E18" s="91"/>
      <c r="F18" s="91"/>
      <c r="G18" s="91"/>
      <c r="H18" s="91"/>
      <c r="I18" s="91"/>
      <c r="J18" s="91"/>
    </row>
    <row r="19" spans="1:11">
      <c r="A19" s="120" t="s">
        <v>234</v>
      </c>
      <c r="B19" s="91"/>
      <c r="C19" s="91"/>
      <c r="D19" s="91"/>
      <c r="E19" s="91"/>
      <c r="F19" s="91"/>
      <c r="G19" s="91"/>
      <c r="H19" s="91"/>
      <c r="I19" s="91"/>
      <c r="J19" s="91"/>
    </row>
    <row r="20" spans="1:11" ht="18.5" thickBot="1">
      <c r="A20" s="1" t="s">
        <v>235</v>
      </c>
      <c r="B20" s="2"/>
      <c r="C20" s="2"/>
      <c r="D20" s="10"/>
      <c r="E20" s="2"/>
      <c r="F20" s="2"/>
      <c r="G20" s="2"/>
    </row>
    <row r="21" spans="1:11" ht="37" customHeight="1" thickBot="1">
      <c r="A21" s="109" t="s">
        <v>1</v>
      </c>
      <c r="B21" s="118" t="s">
        <v>2</v>
      </c>
      <c r="C21" s="119" t="s">
        <v>231</v>
      </c>
      <c r="D21" s="119" t="s">
        <v>232</v>
      </c>
      <c r="E21" s="119" t="s">
        <v>233</v>
      </c>
      <c r="F21" s="110" t="s">
        <v>229</v>
      </c>
      <c r="G21" s="111" t="s">
        <v>230</v>
      </c>
      <c r="H21" s="207" t="s">
        <v>52</v>
      </c>
      <c r="I21" s="208"/>
      <c r="J21" s="208"/>
      <c r="K21" s="209"/>
    </row>
    <row r="22" spans="1:11">
      <c r="A22" s="121" t="s">
        <v>8</v>
      </c>
      <c r="B22" s="7" t="s">
        <v>9</v>
      </c>
      <c r="C22" s="80">
        <v>3130</v>
      </c>
      <c r="D22" s="81">
        <v>3990</v>
      </c>
      <c r="E22" s="112">
        <f>$D22*2</f>
        <v>7980</v>
      </c>
      <c r="F22" s="112"/>
      <c r="G22" s="112"/>
      <c r="H22" s="210"/>
      <c r="I22" s="211"/>
      <c r="J22" s="211"/>
      <c r="K22" s="212"/>
    </row>
    <row r="23" spans="1:11">
      <c r="A23" s="137" t="s">
        <v>10</v>
      </c>
      <c r="B23" s="138" t="s">
        <v>9</v>
      </c>
      <c r="C23" s="139">
        <v>18790</v>
      </c>
      <c r="D23" s="140">
        <v>22550</v>
      </c>
      <c r="E23" s="141">
        <f t="shared" ref="E23:E27" si="0">$D23*2</f>
        <v>45100</v>
      </c>
      <c r="F23" s="141"/>
      <c r="G23" s="141"/>
      <c r="H23" s="213"/>
      <c r="I23" s="214"/>
      <c r="J23" s="214"/>
      <c r="K23" s="215"/>
    </row>
    <row r="24" spans="1:11">
      <c r="A24" s="122" t="s">
        <v>11</v>
      </c>
      <c r="B24" s="9" t="s">
        <v>12</v>
      </c>
      <c r="C24" s="83">
        <v>2150</v>
      </c>
      <c r="D24" s="84">
        <v>3010</v>
      </c>
      <c r="E24" s="113">
        <f t="shared" si="0"/>
        <v>6020</v>
      </c>
      <c r="F24" s="113"/>
      <c r="G24" s="113"/>
      <c r="H24" s="216"/>
      <c r="I24" s="217"/>
      <c r="J24" s="217"/>
      <c r="K24" s="218"/>
    </row>
    <row r="25" spans="1:11">
      <c r="A25" s="132" t="s">
        <v>11</v>
      </c>
      <c r="B25" s="133" t="s">
        <v>13</v>
      </c>
      <c r="C25" s="134">
        <v>3020</v>
      </c>
      <c r="D25" s="135">
        <v>3920</v>
      </c>
      <c r="E25" s="136">
        <f t="shared" si="0"/>
        <v>7840</v>
      </c>
      <c r="F25" s="136"/>
      <c r="G25" s="136"/>
      <c r="H25" s="219"/>
      <c r="I25" s="220"/>
      <c r="J25" s="220"/>
      <c r="K25" s="221"/>
    </row>
    <row r="26" spans="1:11">
      <c r="A26" s="142" t="s">
        <v>11</v>
      </c>
      <c r="B26" s="143" t="s">
        <v>238</v>
      </c>
      <c r="C26" s="144">
        <v>4030</v>
      </c>
      <c r="D26" s="145">
        <v>5240</v>
      </c>
      <c r="E26" s="146">
        <f t="shared" si="0"/>
        <v>10480</v>
      </c>
      <c r="F26" s="146"/>
      <c r="G26" s="146"/>
      <c r="H26" s="222"/>
      <c r="I26" s="223"/>
      <c r="J26" s="223"/>
      <c r="K26" s="224"/>
    </row>
    <row r="27" spans="1:11">
      <c r="A27" s="132" t="s">
        <v>11</v>
      </c>
      <c r="B27" s="133" t="s">
        <v>239</v>
      </c>
      <c r="C27" s="134">
        <v>9200</v>
      </c>
      <c r="D27" s="135">
        <v>12170</v>
      </c>
      <c r="E27" s="136">
        <f t="shared" si="0"/>
        <v>24340</v>
      </c>
      <c r="F27" s="136"/>
      <c r="G27" s="136"/>
      <c r="H27" s="219"/>
      <c r="I27" s="220"/>
      <c r="J27" s="220"/>
      <c r="K27" s="221"/>
    </row>
    <row r="28" spans="1:11" ht="18.5" thickBot="1">
      <c r="A28" s="123" t="s">
        <v>236</v>
      </c>
      <c r="B28" s="2"/>
      <c r="C28" s="10"/>
      <c r="D28" s="10"/>
      <c r="E28" s="2"/>
      <c r="F28" s="2"/>
      <c r="G28" s="2"/>
      <c r="H28" s="2"/>
    </row>
    <row r="29" spans="1:11" ht="37" customHeight="1" thickBot="1">
      <c r="A29" s="124" t="s">
        <v>1</v>
      </c>
      <c r="B29" s="115" t="s">
        <v>2</v>
      </c>
      <c r="C29" s="119" t="s">
        <v>231</v>
      </c>
      <c r="D29" s="119" t="s">
        <v>232</v>
      </c>
      <c r="E29" s="119" t="s">
        <v>233</v>
      </c>
      <c r="F29" s="110" t="s">
        <v>229</v>
      </c>
      <c r="G29" s="111" t="s">
        <v>230</v>
      </c>
      <c r="H29" s="207" t="s">
        <v>52</v>
      </c>
      <c r="I29" s="208"/>
      <c r="J29" s="208"/>
      <c r="K29" s="209"/>
    </row>
    <row r="30" spans="1:11">
      <c r="A30" s="162" t="s">
        <v>19</v>
      </c>
      <c r="B30" s="126" t="s">
        <v>240</v>
      </c>
      <c r="C30" s="80">
        <v>620</v>
      </c>
      <c r="D30" s="81">
        <v>800</v>
      </c>
      <c r="E30" s="112">
        <f t="shared" ref="E30:E45" si="1">$D30*2</f>
        <v>1600</v>
      </c>
      <c r="F30" s="112"/>
      <c r="G30" s="112"/>
      <c r="H30" s="210"/>
      <c r="I30" s="211"/>
      <c r="J30" s="211"/>
      <c r="K30" s="212"/>
    </row>
    <row r="31" spans="1:11">
      <c r="A31" s="163" t="s">
        <v>19</v>
      </c>
      <c r="B31" s="147" t="s">
        <v>241</v>
      </c>
      <c r="C31" s="134">
        <v>310</v>
      </c>
      <c r="D31" s="135">
        <v>400</v>
      </c>
      <c r="E31" s="136">
        <f t="shared" si="1"/>
        <v>800</v>
      </c>
      <c r="F31" s="136"/>
      <c r="G31" s="136"/>
      <c r="H31" s="219"/>
      <c r="I31" s="220"/>
      <c r="J31" s="220"/>
      <c r="K31" s="221"/>
    </row>
    <row r="32" spans="1:11">
      <c r="A32" s="164" t="s">
        <v>19</v>
      </c>
      <c r="B32" s="127" t="s">
        <v>242</v>
      </c>
      <c r="C32" s="83">
        <v>310</v>
      </c>
      <c r="D32" s="84">
        <v>400</v>
      </c>
      <c r="E32" s="113">
        <f t="shared" si="1"/>
        <v>800</v>
      </c>
      <c r="F32" s="113"/>
      <c r="G32" s="113"/>
      <c r="H32" s="216"/>
      <c r="I32" s="217"/>
      <c r="J32" s="217"/>
      <c r="K32" s="218"/>
    </row>
    <row r="33" spans="1:11">
      <c r="A33" s="163" t="s">
        <v>27</v>
      </c>
      <c r="B33" s="147" t="s">
        <v>28</v>
      </c>
      <c r="C33" s="134">
        <v>310</v>
      </c>
      <c r="D33" s="135">
        <v>420</v>
      </c>
      <c r="E33" s="136">
        <f t="shared" si="1"/>
        <v>840</v>
      </c>
      <c r="F33" s="136"/>
      <c r="G33" s="136"/>
      <c r="H33" s="219"/>
      <c r="I33" s="220"/>
      <c r="J33" s="220"/>
      <c r="K33" s="221"/>
    </row>
    <row r="34" spans="1:11">
      <c r="A34" s="164" t="s">
        <v>27</v>
      </c>
      <c r="B34" s="127" t="s">
        <v>29</v>
      </c>
      <c r="C34" s="83">
        <v>150</v>
      </c>
      <c r="D34" s="84">
        <v>210</v>
      </c>
      <c r="E34" s="113">
        <f t="shared" si="1"/>
        <v>420</v>
      </c>
      <c r="F34" s="113"/>
      <c r="G34" s="113"/>
      <c r="H34" s="216"/>
      <c r="I34" s="217"/>
      <c r="J34" s="217"/>
      <c r="K34" s="218"/>
    </row>
    <row r="35" spans="1:11">
      <c r="A35" s="163" t="s">
        <v>30</v>
      </c>
      <c r="B35" s="147" t="s">
        <v>28</v>
      </c>
      <c r="C35" s="134">
        <v>290</v>
      </c>
      <c r="D35" s="135">
        <v>430</v>
      </c>
      <c r="E35" s="136">
        <f t="shared" si="1"/>
        <v>860</v>
      </c>
      <c r="F35" s="136"/>
      <c r="G35" s="136"/>
      <c r="H35" s="219"/>
      <c r="I35" s="220"/>
      <c r="J35" s="220"/>
      <c r="K35" s="221"/>
    </row>
    <row r="36" spans="1:11">
      <c r="A36" s="164" t="s">
        <v>30</v>
      </c>
      <c r="B36" s="127" t="s">
        <v>31</v>
      </c>
      <c r="C36" s="83">
        <v>140</v>
      </c>
      <c r="D36" s="84">
        <v>210</v>
      </c>
      <c r="E36" s="113">
        <f t="shared" si="1"/>
        <v>420</v>
      </c>
      <c r="F36" s="113"/>
      <c r="G36" s="113"/>
      <c r="H36" s="216"/>
      <c r="I36" s="217"/>
      <c r="J36" s="217"/>
      <c r="K36" s="218"/>
    </row>
    <row r="37" spans="1:11">
      <c r="A37" s="163" t="s">
        <v>30</v>
      </c>
      <c r="B37" s="147" t="s">
        <v>29</v>
      </c>
      <c r="C37" s="134">
        <v>140</v>
      </c>
      <c r="D37" s="135">
        <v>210</v>
      </c>
      <c r="E37" s="136">
        <f t="shared" si="1"/>
        <v>420</v>
      </c>
      <c r="F37" s="136"/>
      <c r="G37" s="136"/>
      <c r="H37" s="219"/>
      <c r="I37" s="220"/>
      <c r="J37" s="220"/>
      <c r="K37" s="221"/>
    </row>
    <row r="38" spans="1:11">
      <c r="A38" s="164" t="s">
        <v>32</v>
      </c>
      <c r="B38" s="127" t="s">
        <v>246</v>
      </c>
      <c r="C38" s="83">
        <v>18790</v>
      </c>
      <c r="D38" s="84">
        <v>28190</v>
      </c>
      <c r="E38" s="113">
        <f t="shared" si="1"/>
        <v>56380</v>
      </c>
      <c r="F38" s="113"/>
      <c r="G38" s="113"/>
      <c r="H38" s="216"/>
      <c r="I38" s="217"/>
      <c r="J38" s="217"/>
      <c r="K38" s="218"/>
    </row>
    <row r="39" spans="1:11">
      <c r="A39" s="163" t="s">
        <v>32</v>
      </c>
      <c r="B39" s="147" t="s">
        <v>247</v>
      </c>
      <c r="C39" s="134">
        <v>9390</v>
      </c>
      <c r="D39" s="135">
        <v>14080</v>
      </c>
      <c r="E39" s="136">
        <f t="shared" si="1"/>
        <v>28160</v>
      </c>
      <c r="F39" s="136"/>
      <c r="G39" s="136"/>
      <c r="H39" s="219"/>
      <c r="I39" s="220"/>
      <c r="J39" s="220"/>
      <c r="K39" s="221"/>
    </row>
    <row r="40" spans="1:11">
      <c r="A40" s="164" t="s">
        <v>32</v>
      </c>
      <c r="B40" s="127" t="s">
        <v>248</v>
      </c>
      <c r="C40" s="83">
        <v>9390</v>
      </c>
      <c r="D40" s="84">
        <v>14080</v>
      </c>
      <c r="E40" s="113">
        <f t="shared" si="1"/>
        <v>28160</v>
      </c>
      <c r="F40" s="113"/>
      <c r="G40" s="113"/>
      <c r="H40" s="216"/>
      <c r="I40" s="217"/>
      <c r="J40" s="217"/>
      <c r="K40" s="218"/>
    </row>
    <row r="41" spans="1:11">
      <c r="A41" s="163" t="s">
        <v>36</v>
      </c>
      <c r="B41" s="147" t="s">
        <v>246</v>
      </c>
      <c r="C41" s="134">
        <v>9500</v>
      </c>
      <c r="D41" s="135">
        <v>14250</v>
      </c>
      <c r="E41" s="136">
        <f t="shared" si="1"/>
        <v>28500</v>
      </c>
      <c r="F41" s="136"/>
      <c r="G41" s="136"/>
      <c r="H41" s="219"/>
      <c r="I41" s="220"/>
      <c r="J41" s="220"/>
      <c r="K41" s="221"/>
    </row>
    <row r="42" spans="1:11">
      <c r="A42" s="164" t="s">
        <v>36</v>
      </c>
      <c r="B42" s="127" t="s">
        <v>248</v>
      </c>
      <c r="C42" s="83">
        <v>4750</v>
      </c>
      <c r="D42" s="84">
        <v>7120</v>
      </c>
      <c r="E42" s="113">
        <f t="shared" si="1"/>
        <v>14240</v>
      </c>
      <c r="F42" s="113"/>
      <c r="G42" s="113"/>
      <c r="H42" s="216"/>
      <c r="I42" s="217"/>
      <c r="J42" s="217"/>
      <c r="K42" s="218"/>
    </row>
    <row r="43" spans="1:11">
      <c r="A43" s="163" t="s">
        <v>37</v>
      </c>
      <c r="B43" s="147" t="s">
        <v>38</v>
      </c>
      <c r="C43" s="134">
        <v>24800</v>
      </c>
      <c r="D43" s="135">
        <v>31960</v>
      </c>
      <c r="E43" s="136">
        <f t="shared" si="1"/>
        <v>63920</v>
      </c>
      <c r="F43" s="136"/>
      <c r="G43" s="136"/>
      <c r="H43" s="219"/>
      <c r="I43" s="220"/>
      <c r="J43" s="220"/>
      <c r="K43" s="221"/>
    </row>
    <row r="44" spans="1:11">
      <c r="A44" s="164" t="s">
        <v>37</v>
      </c>
      <c r="B44" s="127" t="s">
        <v>39</v>
      </c>
      <c r="C44" s="83">
        <v>6200</v>
      </c>
      <c r="D44" s="84">
        <v>7990</v>
      </c>
      <c r="E44" s="113">
        <f t="shared" si="1"/>
        <v>15980</v>
      </c>
      <c r="F44" s="113"/>
      <c r="G44" s="113"/>
      <c r="H44" s="216"/>
      <c r="I44" s="217"/>
      <c r="J44" s="217"/>
      <c r="K44" s="218"/>
    </row>
    <row r="45" spans="1:11">
      <c r="A45" s="163" t="s">
        <v>37</v>
      </c>
      <c r="B45" s="147" t="s">
        <v>40</v>
      </c>
      <c r="C45" s="134">
        <v>3100</v>
      </c>
      <c r="D45" s="135">
        <v>3990</v>
      </c>
      <c r="E45" s="136">
        <f t="shared" si="1"/>
        <v>7980</v>
      </c>
      <c r="F45" s="136"/>
      <c r="G45" s="136"/>
      <c r="H45" s="219"/>
      <c r="I45" s="220"/>
      <c r="J45" s="220"/>
      <c r="K45" s="221"/>
    </row>
    <row r="46" spans="1:11" ht="18.5" thickBot="1">
      <c r="A46" s="1" t="s">
        <v>237</v>
      </c>
      <c r="B46" s="2"/>
      <c r="C46" s="2"/>
      <c r="D46" s="23"/>
      <c r="E46" s="14"/>
      <c r="F46" s="14"/>
      <c r="G46" s="14"/>
      <c r="H46" s="2"/>
    </row>
    <row r="47" spans="1:11" ht="35.5" customHeight="1" thickBot="1">
      <c r="A47" s="114" t="s">
        <v>42</v>
      </c>
      <c r="B47" s="115" t="s">
        <v>2</v>
      </c>
      <c r="C47" s="119" t="s">
        <v>231</v>
      </c>
      <c r="D47" s="119" t="s">
        <v>232</v>
      </c>
      <c r="E47" s="119" t="s">
        <v>233</v>
      </c>
      <c r="F47" s="110" t="s">
        <v>229</v>
      </c>
      <c r="G47" s="111" t="s">
        <v>230</v>
      </c>
      <c r="H47" s="207" t="s">
        <v>52</v>
      </c>
      <c r="I47" s="208"/>
      <c r="J47" s="208"/>
      <c r="K47" s="209"/>
    </row>
    <row r="48" spans="1:11">
      <c r="A48" s="15" t="s">
        <v>43</v>
      </c>
      <c r="B48" s="125" t="s">
        <v>44</v>
      </c>
      <c r="C48" s="17" t="s">
        <v>45</v>
      </c>
      <c r="D48" s="24">
        <v>1030</v>
      </c>
      <c r="E48" s="116">
        <f>D48*2</f>
        <v>2060</v>
      </c>
      <c r="F48" s="117"/>
      <c r="G48" s="117"/>
      <c r="H48" s="210"/>
      <c r="I48" s="211"/>
      <c r="J48" s="211"/>
      <c r="K48" s="212"/>
    </row>
    <row r="49" spans="1:11">
      <c r="A49" s="148" t="s">
        <v>46</v>
      </c>
      <c r="B49" s="149" t="s">
        <v>47</v>
      </c>
      <c r="C49" s="150" t="s">
        <v>48</v>
      </c>
      <c r="D49" s="151">
        <v>520</v>
      </c>
      <c r="E49" s="152">
        <f t="shared" ref="E49" si="2">D49*2</f>
        <v>1040</v>
      </c>
      <c r="F49" s="153"/>
      <c r="G49" s="153"/>
      <c r="H49" s="219"/>
      <c r="I49" s="220"/>
      <c r="J49" s="220"/>
      <c r="K49" s="221"/>
    </row>
    <row r="50" spans="1:11">
      <c r="A50" s="91"/>
      <c r="B50" s="91"/>
      <c r="C50" s="91"/>
      <c r="D50" s="91"/>
      <c r="E50" s="91"/>
      <c r="F50" s="91"/>
      <c r="G50" s="91"/>
      <c r="H50" s="91"/>
    </row>
    <row r="51" spans="1:11">
      <c r="A51" s="90" t="s">
        <v>228</v>
      </c>
    </row>
    <row r="52" spans="1:11">
      <c r="A52" s="193" t="s">
        <v>187</v>
      </c>
      <c r="B52" s="197" t="s">
        <v>217</v>
      </c>
      <c r="C52" s="198"/>
      <c r="D52" s="194" t="s">
        <v>200</v>
      </c>
      <c r="E52" s="195"/>
      <c r="F52" s="195"/>
      <c r="G52" s="195"/>
      <c r="H52" s="195"/>
      <c r="I52" s="196"/>
    </row>
    <row r="53" spans="1:11" ht="56" customHeight="1">
      <c r="A53" s="193"/>
      <c r="B53" s="31" t="s">
        <v>216</v>
      </c>
      <c r="C53" s="67" t="s">
        <v>191</v>
      </c>
      <c r="D53" s="95" t="s">
        <v>197</v>
      </c>
      <c r="E53" s="95" t="s">
        <v>198</v>
      </c>
      <c r="F53" s="95" t="s">
        <v>148</v>
      </c>
      <c r="G53" s="67" t="s">
        <v>188</v>
      </c>
      <c r="H53" s="67" t="s">
        <v>189</v>
      </c>
      <c r="I53" s="67" t="s">
        <v>190</v>
      </c>
    </row>
    <row r="54" spans="1:11">
      <c r="A54" s="92" t="s">
        <v>218</v>
      </c>
      <c r="B54" s="104" t="s">
        <v>21</v>
      </c>
      <c r="C54" s="104" t="s">
        <v>21</v>
      </c>
      <c r="D54" s="87"/>
      <c r="E54" s="87"/>
      <c r="F54" s="89">
        <f>SUM(D54:E54)</f>
        <v>0</v>
      </c>
      <c r="G54" s="87"/>
      <c r="H54" s="87"/>
      <c r="I54" s="89">
        <f>SUM(G54:H54)</f>
        <v>0</v>
      </c>
    </row>
    <row r="55" spans="1:11">
      <c r="A55" s="154" t="s">
        <v>219</v>
      </c>
      <c r="B55" s="155" t="s">
        <v>21</v>
      </c>
      <c r="C55" s="155" t="s">
        <v>21</v>
      </c>
      <c r="D55" s="156"/>
      <c r="E55" s="156"/>
      <c r="F55" s="157">
        <f t="shared" ref="F55" si="3">SUM(D55:E55)</f>
        <v>0</v>
      </c>
      <c r="G55" s="156"/>
      <c r="H55" s="156"/>
      <c r="I55" s="157">
        <f t="shared" ref="I55:I64" si="4">SUM(G55:H55)</f>
        <v>0</v>
      </c>
    </row>
    <row r="56" spans="1:11">
      <c r="A56" s="92" t="s">
        <v>215</v>
      </c>
      <c r="B56" s="103">
        <v>329024</v>
      </c>
      <c r="C56" s="128">
        <v>117958280</v>
      </c>
      <c r="D56" s="87">
        <f>SUM(D54:D55)</f>
        <v>0</v>
      </c>
      <c r="E56" s="87">
        <f t="shared" ref="E56:I56" si="5">SUM(E54:E55)</f>
        <v>0</v>
      </c>
      <c r="F56" s="87">
        <f t="shared" si="5"/>
        <v>0</v>
      </c>
      <c r="G56" s="87">
        <f t="shared" si="5"/>
        <v>0</v>
      </c>
      <c r="H56" s="87">
        <f t="shared" si="5"/>
        <v>0</v>
      </c>
      <c r="I56" s="89">
        <f t="shared" si="5"/>
        <v>0</v>
      </c>
    </row>
    <row r="57" spans="1:11">
      <c r="A57" s="154" t="s">
        <v>220</v>
      </c>
      <c r="B57" s="155" t="s">
        <v>21</v>
      </c>
      <c r="C57" s="158" t="s">
        <v>21</v>
      </c>
      <c r="D57" s="156"/>
      <c r="E57" s="156"/>
      <c r="F57" s="156">
        <f>SUM(D57:E57)</f>
        <v>0</v>
      </c>
      <c r="G57" s="156"/>
      <c r="H57" s="156"/>
      <c r="I57" s="157">
        <f t="shared" si="4"/>
        <v>0</v>
      </c>
    </row>
    <row r="58" spans="1:11">
      <c r="A58" s="92" t="s">
        <v>221</v>
      </c>
      <c r="B58" s="104" t="s">
        <v>21</v>
      </c>
      <c r="C58" s="129" t="s">
        <v>21</v>
      </c>
      <c r="D58" s="87"/>
      <c r="E58" s="87"/>
      <c r="F58" s="87">
        <f t="shared" ref="F58" si="6">SUM(D58:E58)</f>
        <v>0</v>
      </c>
      <c r="G58" s="87"/>
      <c r="H58" s="87"/>
      <c r="I58" s="89">
        <f t="shared" si="4"/>
        <v>0</v>
      </c>
    </row>
    <row r="59" spans="1:11">
      <c r="A59" s="154" t="s">
        <v>215</v>
      </c>
      <c r="B59" s="159">
        <v>32978</v>
      </c>
      <c r="C59" s="160">
        <v>2459755</v>
      </c>
      <c r="D59" s="156">
        <f>SUM(D57:D58)</f>
        <v>0</v>
      </c>
      <c r="E59" s="156">
        <f t="shared" ref="E59" si="7">SUM(E57:E58)</f>
        <v>0</v>
      </c>
      <c r="F59" s="156">
        <f t="shared" ref="F59" si="8">SUM(F57:F58)</f>
        <v>0</v>
      </c>
      <c r="G59" s="156">
        <f t="shared" ref="G59" si="9">SUM(G57:G58)</f>
        <v>0</v>
      </c>
      <c r="H59" s="156">
        <f t="shared" ref="H59" si="10">SUM(H57:H58)</f>
        <v>0</v>
      </c>
      <c r="I59" s="157">
        <f t="shared" ref="I59" si="11">SUM(I57:I58)</f>
        <v>0</v>
      </c>
    </row>
    <row r="60" spans="1:11">
      <c r="A60" s="92" t="s">
        <v>222</v>
      </c>
      <c r="B60" s="104" t="s">
        <v>21</v>
      </c>
      <c r="C60" s="129" t="s">
        <v>21</v>
      </c>
      <c r="D60" s="87"/>
      <c r="E60" s="87"/>
      <c r="F60" s="87">
        <f>SUM(D60:E60)</f>
        <v>0</v>
      </c>
      <c r="G60" s="87"/>
      <c r="H60" s="87"/>
      <c r="I60" s="89">
        <f t="shared" si="4"/>
        <v>0</v>
      </c>
    </row>
    <row r="61" spans="1:11">
      <c r="A61" s="154" t="s">
        <v>223</v>
      </c>
      <c r="B61" s="155" t="s">
        <v>21</v>
      </c>
      <c r="C61" s="161" t="s">
        <v>21</v>
      </c>
      <c r="D61" s="156"/>
      <c r="E61" s="156"/>
      <c r="F61" s="156">
        <f t="shared" ref="F61" si="12">SUM(D61:E61)</f>
        <v>0</v>
      </c>
      <c r="G61" s="156"/>
      <c r="H61" s="156"/>
      <c r="I61" s="157">
        <f t="shared" si="4"/>
        <v>0</v>
      </c>
    </row>
    <row r="62" spans="1:11">
      <c r="A62" s="92" t="s">
        <v>215</v>
      </c>
      <c r="B62" s="103">
        <v>70608</v>
      </c>
      <c r="C62" s="130">
        <v>12830360</v>
      </c>
      <c r="D62" s="87">
        <f>SUM(D60:D61)</f>
        <v>0</v>
      </c>
      <c r="E62" s="87">
        <f t="shared" ref="E62" si="13">SUM(E60:E61)</f>
        <v>0</v>
      </c>
      <c r="F62" s="87">
        <f t="shared" ref="F62" si="14">SUM(F60:F61)</f>
        <v>0</v>
      </c>
      <c r="G62" s="87">
        <f t="shared" ref="G62" si="15">SUM(G60:G61)</f>
        <v>0</v>
      </c>
      <c r="H62" s="87">
        <f t="shared" ref="H62" si="16">SUM(H60:H61)</f>
        <v>0</v>
      </c>
      <c r="I62" s="89">
        <f t="shared" ref="I62" si="17">SUM(I60:I61)</f>
        <v>0</v>
      </c>
    </row>
    <row r="63" spans="1:11">
      <c r="A63" s="156" t="s">
        <v>224</v>
      </c>
      <c r="B63" s="155" t="s">
        <v>21</v>
      </c>
      <c r="C63" s="159">
        <v>30498284</v>
      </c>
      <c r="D63" s="155" t="s">
        <v>21</v>
      </c>
      <c r="E63" s="155" t="s">
        <v>21</v>
      </c>
      <c r="F63" s="155" t="s">
        <v>21</v>
      </c>
      <c r="G63" s="156"/>
      <c r="H63" s="156"/>
      <c r="I63" s="157">
        <f t="shared" si="4"/>
        <v>0</v>
      </c>
    </row>
    <row r="64" spans="1:11">
      <c r="A64" s="87" t="s">
        <v>225</v>
      </c>
      <c r="B64" s="104" t="s">
        <v>21</v>
      </c>
      <c r="C64" s="103">
        <v>3185665</v>
      </c>
      <c r="D64" s="104" t="s">
        <v>21</v>
      </c>
      <c r="E64" s="104" t="s">
        <v>21</v>
      </c>
      <c r="F64" s="104" t="s">
        <v>21</v>
      </c>
      <c r="G64" s="87"/>
      <c r="H64" s="87"/>
      <c r="I64" s="89">
        <f t="shared" si="4"/>
        <v>0</v>
      </c>
    </row>
    <row r="65" spans="1:11">
      <c r="A65" s="156" t="s">
        <v>112</v>
      </c>
      <c r="B65" s="157">
        <f>B56+B59+B62</f>
        <v>432610</v>
      </c>
      <c r="C65" s="157">
        <f>C56+C59+C62+C63+C64</f>
        <v>166932344</v>
      </c>
      <c r="D65" s="156">
        <f>D56+D59+D62</f>
        <v>0</v>
      </c>
      <c r="E65" s="156">
        <f t="shared" ref="E65:F65" si="18">E56+E59+E62</f>
        <v>0</v>
      </c>
      <c r="F65" s="156">
        <f t="shared" si="18"/>
        <v>0</v>
      </c>
      <c r="G65" s="156">
        <f t="shared" ref="G65:H65" si="19">G56+G59+G62+G63+G64</f>
        <v>0</v>
      </c>
      <c r="H65" s="156">
        <f t="shared" si="19"/>
        <v>0</v>
      </c>
      <c r="I65" s="157">
        <f>I56+I59+I62+I63+I64</f>
        <v>0</v>
      </c>
    </row>
    <row r="66" spans="1:11" ht="18.5" thickBot="1"/>
    <row r="67" spans="1:11" ht="18.5" thickTop="1">
      <c r="A67" s="193" t="s">
        <v>187</v>
      </c>
      <c r="B67" s="194" t="s">
        <v>192</v>
      </c>
      <c r="C67" s="196"/>
      <c r="D67" s="194" t="s">
        <v>193</v>
      </c>
      <c r="E67" s="196"/>
      <c r="F67" s="194" t="s">
        <v>194</v>
      </c>
      <c r="G67" s="196"/>
      <c r="H67" s="194" t="s">
        <v>195</v>
      </c>
      <c r="I67" s="196"/>
      <c r="J67" s="234" t="s">
        <v>196</v>
      </c>
      <c r="K67" s="235"/>
    </row>
    <row r="68" spans="1:11" ht="36">
      <c r="A68" s="193"/>
      <c r="B68" s="94" t="s">
        <v>199</v>
      </c>
      <c r="C68" s="67" t="s">
        <v>191</v>
      </c>
      <c r="D68" s="94" t="s">
        <v>199</v>
      </c>
      <c r="E68" s="67" t="s">
        <v>191</v>
      </c>
      <c r="F68" s="94" t="s">
        <v>199</v>
      </c>
      <c r="G68" s="67" t="s">
        <v>191</v>
      </c>
      <c r="H68" s="94" t="s">
        <v>199</v>
      </c>
      <c r="I68" s="86" t="s">
        <v>191</v>
      </c>
      <c r="J68" s="97" t="s">
        <v>199</v>
      </c>
      <c r="K68" s="98" t="s">
        <v>191</v>
      </c>
    </row>
    <row r="69" spans="1:11">
      <c r="A69" s="92" t="s">
        <v>218</v>
      </c>
      <c r="B69" s="87"/>
      <c r="C69" s="87"/>
      <c r="D69" s="87"/>
      <c r="E69" s="87"/>
      <c r="F69" s="87"/>
      <c r="G69" s="87"/>
      <c r="H69" s="87"/>
      <c r="I69" s="96"/>
      <c r="J69" s="106">
        <f t="shared" ref="J69:J77" si="20">F54+B69+D69+F69+H69</f>
        <v>0</v>
      </c>
      <c r="K69" s="105">
        <f t="shared" ref="K69:K79" si="21">I54+C69+E69+G69+I69</f>
        <v>0</v>
      </c>
    </row>
    <row r="70" spans="1:11">
      <c r="A70" s="154" t="s">
        <v>219</v>
      </c>
      <c r="B70" s="156"/>
      <c r="C70" s="156"/>
      <c r="D70" s="156"/>
      <c r="E70" s="156"/>
      <c r="F70" s="156"/>
      <c r="G70" s="156"/>
      <c r="H70" s="156"/>
      <c r="I70" s="165"/>
      <c r="J70" s="166">
        <f t="shared" si="20"/>
        <v>0</v>
      </c>
      <c r="K70" s="167">
        <f t="shared" si="21"/>
        <v>0</v>
      </c>
    </row>
    <row r="71" spans="1:11">
      <c r="A71" s="92" t="s">
        <v>215</v>
      </c>
      <c r="B71" s="87">
        <f>SUM(B69:B70)</f>
        <v>0</v>
      </c>
      <c r="C71" s="87">
        <f t="shared" ref="C71:I71" si="22">SUM(C69:C70)</f>
        <v>0</v>
      </c>
      <c r="D71" s="87">
        <f t="shared" si="22"/>
        <v>0</v>
      </c>
      <c r="E71" s="87">
        <f t="shared" si="22"/>
        <v>0</v>
      </c>
      <c r="F71" s="87">
        <f t="shared" si="22"/>
        <v>0</v>
      </c>
      <c r="G71" s="87">
        <f t="shared" si="22"/>
        <v>0</v>
      </c>
      <c r="H71" s="87">
        <f t="shared" si="22"/>
        <v>0</v>
      </c>
      <c r="I71" s="96">
        <f t="shared" si="22"/>
        <v>0</v>
      </c>
      <c r="J71" s="106">
        <f t="shared" si="20"/>
        <v>0</v>
      </c>
      <c r="K71" s="105">
        <f t="shared" si="21"/>
        <v>0</v>
      </c>
    </row>
    <row r="72" spans="1:11">
      <c r="A72" s="154" t="s">
        <v>220</v>
      </c>
      <c r="B72" s="156"/>
      <c r="C72" s="156"/>
      <c r="D72" s="156"/>
      <c r="E72" s="156"/>
      <c r="F72" s="156"/>
      <c r="G72" s="156"/>
      <c r="H72" s="156"/>
      <c r="I72" s="165"/>
      <c r="J72" s="166">
        <f t="shared" si="20"/>
        <v>0</v>
      </c>
      <c r="K72" s="167">
        <f t="shared" si="21"/>
        <v>0</v>
      </c>
    </row>
    <row r="73" spans="1:11">
      <c r="A73" s="92" t="s">
        <v>221</v>
      </c>
      <c r="B73" s="87"/>
      <c r="C73" s="87"/>
      <c r="D73" s="87"/>
      <c r="E73" s="87"/>
      <c r="F73" s="87"/>
      <c r="G73" s="87"/>
      <c r="H73" s="87"/>
      <c r="I73" s="96"/>
      <c r="J73" s="106">
        <f t="shared" si="20"/>
        <v>0</v>
      </c>
      <c r="K73" s="105">
        <f t="shared" si="21"/>
        <v>0</v>
      </c>
    </row>
    <row r="74" spans="1:11">
      <c r="A74" s="154" t="s">
        <v>215</v>
      </c>
      <c r="B74" s="156">
        <f>SUM(B72:B73)</f>
        <v>0</v>
      </c>
      <c r="C74" s="156">
        <f t="shared" ref="C74" si="23">SUM(C72:C73)</f>
        <v>0</v>
      </c>
      <c r="D74" s="156">
        <f t="shared" ref="D74" si="24">SUM(D72:D73)</f>
        <v>0</v>
      </c>
      <c r="E74" s="156">
        <f t="shared" ref="E74" si="25">SUM(E72:E73)</f>
        <v>0</v>
      </c>
      <c r="F74" s="156">
        <f t="shared" ref="F74" si="26">SUM(F72:F73)</f>
        <v>0</v>
      </c>
      <c r="G74" s="156">
        <f t="shared" ref="G74" si="27">SUM(G72:G73)</f>
        <v>0</v>
      </c>
      <c r="H74" s="156">
        <f t="shared" ref="H74" si="28">SUM(H72:H73)</f>
        <v>0</v>
      </c>
      <c r="I74" s="165">
        <f t="shared" ref="I74" si="29">SUM(I72:I73)</f>
        <v>0</v>
      </c>
      <c r="J74" s="166">
        <f t="shared" si="20"/>
        <v>0</v>
      </c>
      <c r="K74" s="167">
        <f t="shared" si="21"/>
        <v>0</v>
      </c>
    </row>
    <row r="75" spans="1:11">
      <c r="A75" s="92" t="s">
        <v>222</v>
      </c>
      <c r="B75" s="87"/>
      <c r="C75" s="87"/>
      <c r="D75" s="87"/>
      <c r="E75" s="87"/>
      <c r="F75" s="87"/>
      <c r="G75" s="87"/>
      <c r="H75" s="87"/>
      <c r="I75" s="96"/>
      <c r="J75" s="106">
        <f t="shared" si="20"/>
        <v>0</v>
      </c>
      <c r="K75" s="105">
        <f t="shared" si="21"/>
        <v>0</v>
      </c>
    </row>
    <row r="76" spans="1:11">
      <c r="A76" s="154" t="s">
        <v>223</v>
      </c>
      <c r="B76" s="156"/>
      <c r="C76" s="156"/>
      <c r="D76" s="156"/>
      <c r="E76" s="156"/>
      <c r="F76" s="156"/>
      <c r="G76" s="156"/>
      <c r="H76" s="156"/>
      <c r="I76" s="165"/>
      <c r="J76" s="166">
        <f t="shared" si="20"/>
        <v>0</v>
      </c>
      <c r="K76" s="167">
        <f t="shared" si="21"/>
        <v>0</v>
      </c>
    </row>
    <row r="77" spans="1:11">
      <c r="A77" s="92" t="s">
        <v>215</v>
      </c>
      <c r="B77" s="87">
        <f>SUM(B75:B76)</f>
        <v>0</v>
      </c>
      <c r="C77" s="87">
        <f t="shared" ref="C77" si="30">SUM(C75:C76)</f>
        <v>0</v>
      </c>
      <c r="D77" s="87">
        <f t="shared" ref="D77" si="31">SUM(D75:D76)</f>
        <v>0</v>
      </c>
      <c r="E77" s="87">
        <f t="shared" ref="E77" si="32">SUM(E75:E76)</f>
        <v>0</v>
      </c>
      <c r="F77" s="87">
        <f t="shared" ref="F77" si="33">SUM(F75:F76)</f>
        <v>0</v>
      </c>
      <c r="G77" s="87">
        <f t="shared" ref="G77" si="34">SUM(G75:G76)</f>
        <v>0</v>
      </c>
      <c r="H77" s="87">
        <f t="shared" ref="H77" si="35">SUM(H75:H76)</f>
        <v>0</v>
      </c>
      <c r="I77" s="96">
        <f t="shared" ref="I77" si="36">SUM(I75:I76)</f>
        <v>0</v>
      </c>
      <c r="J77" s="106">
        <f t="shared" si="20"/>
        <v>0</v>
      </c>
      <c r="K77" s="105">
        <f t="shared" si="21"/>
        <v>0</v>
      </c>
    </row>
    <row r="78" spans="1:11">
      <c r="A78" s="156" t="s">
        <v>224</v>
      </c>
      <c r="B78" s="168" t="s">
        <v>21</v>
      </c>
      <c r="C78" s="156"/>
      <c r="D78" s="168" t="s">
        <v>21</v>
      </c>
      <c r="E78" s="156"/>
      <c r="F78" s="168" t="s">
        <v>21</v>
      </c>
      <c r="G78" s="156"/>
      <c r="H78" s="168" t="s">
        <v>21</v>
      </c>
      <c r="I78" s="165"/>
      <c r="J78" s="169" t="s">
        <v>21</v>
      </c>
      <c r="K78" s="167">
        <f t="shared" si="21"/>
        <v>0</v>
      </c>
    </row>
    <row r="79" spans="1:11">
      <c r="A79" s="87" t="s">
        <v>225</v>
      </c>
      <c r="B79" s="93" t="s">
        <v>21</v>
      </c>
      <c r="C79" s="87"/>
      <c r="D79" s="93" t="s">
        <v>21</v>
      </c>
      <c r="E79" s="87"/>
      <c r="F79" s="93" t="s">
        <v>21</v>
      </c>
      <c r="G79" s="87"/>
      <c r="H79" s="93" t="s">
        <v>21</v>
      </c>
      <c r="I79" s="96"/>
      <c r="J79" s="107" t="s">
        <v>21</v>
      </c>
      <c r="K79" s="105">
        <f t="shared" si="21"/>
        <v>0</v>
      </c>
    </row>
    <row r="80" spans="1:11" ht="18.5" thickBot="1">
      <c r="A80" s="156" t="s">
        <v>112</v>
      </c>
      <c r="B80" s="157">
        <f>B71+B74+B77</f>
        <v>0</v>
      </c>
      <c r="C80" s="157">
        <f t="shared" ref="C80:I80" si="37">C71+C74+C77+C78+C79</f>
        <v>0</v>
      </c>
      <c r="D80" s="157">
        <f t="shared" ref="D80:H80" si="38">D71+D74+D77</f>
        <v>0</v>
      </c>
      <c r="E80" s="157">
        <f t="shared" si="37"/>
        <v>0</v>
      </c>
      <c r="F80" s="157">
        <f t="shared" si="38"/>
        <v>0</v>
      </c>
      <c r="G80" s="157">
        <f t="shared" si="37"/>
        <v>0</v>
      </c>
      <c r="H80" s="157">
        <f t="shared" si="38"/>
        <v>0</v>
      </c>
      <c r="I80" s="170">
        <f t="shared" si="37"/>
        <v>0</v>
      </c>
      <c r="J80" s="171">
        <f t="shared" ref="J80" si="39">J71+J74+J77</f>
        <v>0</v>
      </c>
      <c r="K80" s="172">
        <f t="shared" ref="K80" si="40">K71+K74+K77</f>
        <v>0</v>
      </c>
    </row>
    <row r="81" spans="1:11" ht="18.5" thickTop="1">
      <c r="A81" s="131" t="s">
        <v>227</v>
      </c>
    </row>
    <row r="83" spans="1:11" ht="18.5" thickBot="1">
      <c r="A83" s="108" t="s">
        <v>226</v>
      </c>
    </row>
    <row r="84" spans="1:11">
      <c r="A84" s="225" t="s">
        <v>186</v>
      </c>
      <c r="B84" s="226"/>
      <c r="C84" s="226"/>
      <c r="D84" s="226"/>
      <c r="E84" s="226"/>
      <c r="F84" s="226"/>
      <c r="G84" s="226"/>
      <c r="H84" s="226"/>
      <c r="I84" s="226"/>
      <c r="J84" s="226"/>
      <c r="K84" s="227"/>
    </row>
    <row r="85" spans="1:11">
      <c r="A85" s="228"/>
      <c r="B85" s="229"/>
      <c r="C85" s="229"/>
      <c r="D85" s="229"/>
      <c r="E85" s="229"/>
      <c r="F85" s="229"/>
      <c r="G85" s="229"/>
      <c r="H85" s="229"/>
      <c r="I85" s="229"/>
      <c r="J85" s="229"/>
      <c r="K85" s="230"/>
    </row>
    <row r="86" spans="1:11">
      <c r="A86" s="228"/>
      <c r="B86" s="229"/>
      <c r="C86" s="229"/>
      <c r="D86" s="229"/>
      <c r="E86" s="229"/>
      <c r="F86" s="229"/>
      <c r="G86" s="229"/>
      <c r="H86" s="229"/>
      <c r="I86" s="229"/>
      <c r="J86" s="229"/>
      <c r="K86" s="230"/>
    </row>
    <row r="87" spans="1:11">
      <c r="A87" s="228"/>
      <c r="B87" s="229"/>
      <c r="C87" s="229"/>
      <c r="D87" s="229"/>
      <c r="E87" s="229"/>
      <c r="F87" s="229"/>
      <c r="G87" s="229"/>
      <c r="H87" s="229"/>
      <c r="I87" s="229"/>
      <c r="J87" s="229"/>
      <c r="K87" s="230"/>
    </row>
    <row r="88" spans="1:11">
      <c r="A88" s="228"/>
      <c r="B88" s="229"/>
      <c r="C88" s="229"/>
      <c r="D88" s="229"/>
      <c r="E88" s="229"/>
      <c r="F88" s="229"/>
      <c r="G88" s="229"/>
      <c r="H88" s="229"/>
      <c r="I88" s="229"/>
      <c r="J88" s="229"/>
      <c r="K88" s="230"/>
    </row>
    <row r="89" spans="1:11">
      <c r="A89" s="228"/>
      <c r="B89" s="229"/>
      <c r="C89" s="229"/>
      <c r="D89" s="229"/>
      <c r="E89" s="229"/>
      <c r="F89" s="229"/>
      <c r="G89" s="229"/>
      <c r="H89" s="229"/>
      <c r="I89" s="229"/>
      <c r="J89" s="229"/>
      <c r="K89" s="230"/>
    </row>
    <row r="90" spans="1:11" ht="18.5" thickBot="1">
      <c r="A90" s="231"/>
      <c r="B90" s="232"/>
      <c r="C90" s="232"/>
      <c r="D90" s="232"/>
      <c r="E90" s="232"/>
      <c r="F90" s="232"/>
      <c r="G90" s="232"/>
      <c r="H90" s="232"/>
      <c r="I90" s="232"/>
      <c r="J90" s="232"/>
      <c r="K90" s="233"/>
    </row>
  </sheetData>
  <mergeCells count="41">
    <mergeCell ref="H47:K47"/>
    <mergeCell ref="H48:K48"/>
    <mergeCell ref="H49:K49"/>
    <mergeCell ref="A84:K90"/>
    <mergeCell ref="H41:K41"/>
    <mergeCell ref="H42:K42"/>
    <mergeCell ref="H43:K43"/>
    <mergeCell ref="H44:K44"/>
    <mergeCell ref="H45:K45"/>
    <mergeCell ref="A67:A68"/>
    <mergeCell ref="H67:I67"/>
    <mergeCell ref="J67:K67"/>
    <mergeCell ref="B67:C67"/>
    <mergeCell ref="D67:E67"/>
    <mergeCell ref="F67:G67"/>
    <mergeCell ref="H36:K36"/>
    <mergeCell ref="H37:K37"/>
    <mergeCell ref="H38:K38"/>
    <mergeCell ref="H39:K39"/>
    <mergeCell ref="H40:K40"/>
    <mergeCell ref="H31:K31"/>
    <mergeCell ref="H32:K32"/>
    <mergeCell ref="H33:K33"/>
    <mergeCell ref="H34:K34"/>
    <mergeCell ref="H35:K35"/>
    <mergeCell ref="A2:I2"/>
    <mergeCell ref="A52:A53"/>
    <mergeCell ref="A5:J5"/>
    <mergeCell ref="A4:J4"/>
    <mergeCell ref="D52:I52"/>
    <mergeCell ref="B52:C52"/>
    <mergeCell ref="A6:K17"/>
    <mergeCell ref="H21:K21"/>
    <mergeCell ref="H22:K22"/>
    <mergeCell ref="H23:K23"/>
    <mergeCell ref="H24:K24"/>
    <mergeCell ref="H25:K25"/>
    <mergeCell ref="H26:K26"/>
    <mergeCell ref="H27:K27"/>
    <mergeCell ref="H29:K29"/>
    <mergeCell ref="H30:K30"/>
  </mergeCells>
  <phoneticPr fontId="3"/>
  <pageMargins left="0.7" right="0.7" top="0.75" bottom="0.75" header="0.3" footer="0.3"/>
  <pageSetup paperSize="9" scale="72"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5B0A3-697C-4F39-9FA7-226BCD649D01}">
  <sheetPr>
    <pageSetUpPr fitToPage="1"/>
  </sheetPr>
  <dimension ref="A1:N57"/>
  <sheetViews>
    <sheetView view="pageBreakPreview" zoomScale="70" zoomScaleNormal="85" zoomScaleSheetLayoutView="70" workbookViewId="0">
      <selection activeCell="G27" sqref="G27"/>
    </sheetView>
  </sheetViews>
  <sheetFormatPr defaultRowHeight="18"/>
  <cols>
    <col min="1" max="1" width="35.5" customWidth="1"/>
    <col min="2" max="2" width="27.9140625" customWidth="1"/>
    <col min="3" max="3" width="7.5" customWidth="1"/>
    <col min="6" max="6" width="10.1640625" customWidth="1"/>
    <col min="7" max="7" width="11" customWidth="1"/>
    <col min="8" max="8" width="10.1640625" bestFit="1" customWidth="1"/>
    <col min="9" max="9" width="9.08203125" bestFit="1" customWidth="1"/>
    <col min="10" max="10" width="8.83203125" bestFit="1" customWidth="1"/>
    <col min="11" max="11" width="10.1640625" bestFit="1" customWidth="1"/>
    <col min="12" max="12" width="9.08203125" bestFit="1" customWidth="1"/>
    <col min="13" max="13" width="11.6640625" customWidth="1"/>
  </cols>
  <sheetData>
    <row r="1" spans="1:14" ht="22.5">
      <c r="A1" s="30" t="s">
        <v>146</v>
      </c>
    </row>
    <row r="2" spans="1:14">
      <c r="L2" s="71"/>
      <c r="M2" s="71" t="s">
        <v>145</v>
      </c>
      <c r="N2" t="s">
        <v>131</v>
      </c>
    </row>
    <row r="3" spans="1:14" ht="54">
      <c r="A3" s="31" t="s">
        <v>1</v>
      </c>
      <c r="B3" s="31" t="s">
        <v>2</v>
      </c>
      <c r="C3" s="31" t="s">
        <v>84</v>
      </c>
      <c r="D3" s="67" t="s">
        <v>165</v>
      </c>
      <c r="E3" s="67" t="s">
        <v>176</v>
      </c>
      <c r="F3" s="67" t="s">
        <v>166</v>
      </c>
      <c r="G3" s="67" t="s">
        <v>167</v>
      </c>
      <c r="H3" s="68" t="s">
        <v>177</v>
      </c>
      <c r="I3" s="68" t="s">
        <v>178</v>
      </c>
      <c r="J3" s="68" t="s">
        <v>179</v>
      </c>
      <c r="K3" s="68" t="s">
        <v>168</v>
      </c>
      <c r="L3" s="68" t="s">
        <v>169</v>
      </c>
      <c r="M3" s="68" t="s">
        <v>170</v>
      </c>
    </row>
    <row r="4" spans="1:14">
      <c r="A4" s="33" t="s">
        <v>56</v>
      </c>
      <c r="B4" s="33" t="s">
        <v>57</v>
      </c>
      <c r="C4" s="33" t="s">
        <v>82</v>
      </c>
      <c r="D4" s="34">
        <v>3130</v>
      </c>
      <c r="E4" s="34">
        <v>3990</v>
      </c>
      <c r="F4" s="34"/>
      <c r="G4" s="34"/>
      <c r="H4" s="34"/>
      <c r="I4" s="34"/>
      <c r="J4" s="34">
        <f>H4+I4</f>
        <v>0</v>
      </c>
      <c r="K4" s="34">
        <f>F4*H4</f>
        <v>0</v>
      </c>
      <c r="L4" s="34">
        <f>G4*I4</f>
        <v>0</v>
      </c>
      <c r="M4" s="34">
        <f>K4+L4</f>
        <v>0</v>
      </c>
    </row>
    <row r="5" spans="1:14">
      <c r="A5" s="173"/>
      <c r="B5" s="173" t="s">
        <v>57</v>
      </c>
      <c r="C5" s="174" t="s">
        <v>83</v>
      </c>
      <c r="D5" s="175" t="s">
        <v>81</v>
      </c>
      <c r="E5" s="176">
        <f>E4*2</f>
        <v>7980</v>
      </c>
      <c r="F5" s="176"/>
      <c r="G5" s="176"/>
      <c r="H5" s="176"/>
      <c r="I5" s="176"/>
      <c r="J5" s="176">
        <f t="shared" ref="J5:J45" si="0">H5+I5</f>
        <v>0</v>
      </c>
      <c r="K5" s="176"/>
      <c r="L5" s="176">
        <f>G5*I5</f>
        <v>0</v>
      </c>
      <c r="M5" s="176">
        <f t="shared" ref="M5:M45" si="1">K5+L5</f>
        <v>0</v>
      </c>
    </row>
    <row r="6" spans="1:14">
      <c r="A6" s="33" t="s">
        <v>58</v>
      </c>
      <c r="B6" s="33" t="s">
        <v>57</v>
      </c>
      <c r="C6" s="33" t="s">
        <v>82</v>
      </c>
      <c r="D6" s="34">
        <v>18790</v>
      </c>
      <c r="E6" s="34">
        <v>22550</v>
      </c>
      <c r="F6" s="34"/>
      <c r="G6" s="34"/>
      <c r="H6" s="34"/>
      <c r="I6" s="34"/>
      <c r="J6" s="34">
        <f t="shared" si="0"/>
        <v>0</v>
      </c>
      <c r="K6" s="34">
        <f t="shared" ref="K6" si="2">F6*H6</f>
        <v>0</v>
      </c>
      <c r="L6" s="34">
        <f t="shared" ref="L6:L45" si="3">G6*I6</f>
        <v>0</v>
      </c>
      <c r="M6" s="34">
        <f t="shared" si="1"/>
        <v>0</v>
      </c>
    </row>
    <row r="7" spans="1:14">
      <c r="A7" s="173"/>
      <c r="B7" s="173" t="s">
        <v>57</v>
      </c>
      <c r="C7" s="174" t="s">
        <v>83</v>
      </c>
      <c r="D7" s="175" t="s">
        <v>81</v>
      </c>
      <c r="E7" s="176">
        <f>E6*2</f>
        <v>45100</v>
      </c>
      <c r="F7" s="176"/>
      <c r="G7" s="176"/>
      <c r="H7" s="176"/>
      <c r="I7" s="176"/>
      <c r="J7" s="176">
        <f t="shared" si="0"/>
        <v>0</v>
      </c>
      <c r="K7" s="176"/>
      <c r="L7" s="176">
        <f t="shared" si="3"/>
        <v>0</v>
      </c>
      <c r="M7" s="176">
        <f t="shared" si="1"/>
        <v>0</v>
      </c>
    </row>
    <row r="8" spans="1:14">
      <c r="A8" s="33" t="s">
        <v>59</v>
      </c>
      <c r="B8" s="33" t="s">
        <v>60</v>
      </c>
      <c r="C8" s="33" t="s">
        <v>82</v>
      </c>
      <c r="D8" s="34">
        <v>2150</v>
      </c>
      <c r="E8" s="34">
        <v>3010</v>
      </c>
      <c r="F8" s="34"/>
      <c r="G8" s="34"/>
      <c r="H8" s="34"/>
      <c r="I8" s="34"/>
      <c r="J8" s="34">
        <f t="shared" si="0"/>
        <v>0</v>
      </c>
      <c r="K8" s="34">
        <f t="shared" ref="K8" si="4">F8*H8</f>
        <v>0</v>
      </c>
      <c r="L8" s="34">
        <f t="shared" si="3"/>
        <v>0</v>
      </c>
      <c r="M8" s="34">
        <f t="shared" si="1"/>
        <v>0</v>
      </c>
    </row>
    <row r="9" spans="1:14">
      <c r="A9" s="173"/>
      <c r="B9" s="173" t="s">
        <v>60</v>
      </c>
      <c r="C9" s="174" t="s">
        <v>83</v>
      </c>
      <c r="D9" s="175" t="s">
        <v>81</v>
      </c>
      <c r="E9" s="176">
        <f>E8*2</f>
        <v>6020</v>
      </c>
      <c r="F9" s="176"/>
      <c r="G9" s="176"/>
      <c r="H9" s="176"/>
      <c r="I9" s="176"/>
      <c r="J9" s="176">
        <f t="shared" si="0"/>
        <v>0</v>
      </c>
      <c r="K9" s="176"/>
      <c r="L9" s="176">
        <f t="shared" si="3"/>
        <v>0</v>
      </c>
      <c r="M9" s="176">
        <f t="shared" si="1"/>
        <v>0</v>
      </c>
    </row>
    <row r="10" spans="1:14">
      <c r="A10" s="33"/>
      <c r="B10" s="33" t="s">
        <v>61</v>
      </c>
      <c r="C10" s="33" t="s">
        <v>82</v>
      </c>
      <c r="D10" s="34">
        <v>3020</v>
      </c>
      <c r="E10" s="34">
        <v>3920</v>
      </c>
      <c r="F10" s="34"/>
      <c r="G10" s="34"/>
      <c r="H10" s="34"/>
      <c r="I10" s="34"/>
      <c r="J10" s="34">
        <f t="shared" si="0"/>
        <v>0</v>
      </c>
      <c r="K10" s="34">
        <f t="shared" ref="K10" si="5">F10*H10</f>
        <v>0</v>
      </c>
      <c r="L10" s="34">
        <f t="shared" si="3"/>
        <v>0</v>
      </c>
      <c r="M10" s="34">
        <f t="shared" si="1"/>
        <v>0</v>
      </c>
    </row>
    <row r="11" spans="1:14">
      <c r="A11" s="173"/>
      <c r="B11" s="173" t="s">
        <v>61</v>
      </c>
      <c r="C11" s="174" t="s">
        <v>83</v>
      </c>
      <c r="D11" s="175" t="s">
        <v>81</v>
      </c>
      <c r="E11" s="176">
        <f>E10*2</f>
        <v>7840</v>
      </c>
      <c r="F11" s="176"/>
      <c r="G11" s="176"/>
      <c r="H11" s="176"/>
      <c r="I11" s="176"/>
      <c r="J11" s="176">
        <f t="shared" si="0"/>
        <v>0</v>
      </c>
      <c r="K11" s="176"/>
      <c r="L11" s="176">
        <f t="shared" si="3"/>
        <v>0</v>
      </c>
      <c r="M11" s="176">
        <f t="shared" si="1"/>
        <v>0</v>
      </c>
    </row>
    <row r="12" spans="1:14">
      <c r="A12" s="33"/>
      <c r="B12" s="33" t="s">
        <v>154</v>
      </c>
      <c r="C12" s="33" t="s">
        <v>82</v>
      </c>
      <c r="D12" s="34">
        <v>4030</v>
      </c>
      <c r="E12" s="34">
        <v>5240</v>
      </c>
      <c r="F12" s="34"/>
      <c r="G12" s="34"/>
      <c r="H12" s="34"/>
      <c r="I12" s="34"/>
      <c r="J12" s="34">
        <f t="shared" si="0"/>
        <v>0</v>
      </c>
      <c r="K12" s="34">
        <f t="shared" ref="K12" si="6">F12*H12</f>
        <v>0</v>
      </c>
      <c r="L12" s="34">
        <f t="shared" si="3"/>
        <v>0</v>
      </c>
      <c r="M12" s="34">
        <f t="shared" si="1"/>
        <v>0</v>
      </c>
    </row>
    <row r="13" spans="1:14">
      <c r="A13" s="173"/>
      <c r="B13" s="173" t="s">
        <v>154</v>
      </c>
      <c r="C13" s="174" t="s">
        <v>83</v>
      </c>
      <c r="D13" s="175" t="s">
        <v>81</v>
      </c>
      <c r="E13" s="176">
        <f>E12*2</f>
        <v>10480</v>
      </c>
      <c r="F13" s="176"/>
      <c r="G13" s="176"/>
      <c r="H13" s="176"/>
      <c r="I13" s="176"/>
      <c r="J13" s="176">
        <f t="shared" si="0"/>
        <v>0</v>
      </c>
      <c r="K13" s="176"/>
      <c r="L13" s="176">
        <f t="shared" si="3"/>
        <v>0</v>
      </c>
      <c r="M13" s="176">
        <f t="shared" si="1"/>
        <v>0</v>
      </c>
    </row>
    <row r="14" spans="1:14">
      <c r="A14" s="33" t="s">
        <v>65</v>
      </c>
      <c r="B14" s="33" t="s">
        <v>156</v>
      </c>
      <c r="C14" s="33" t="s">
        <v>82</v>
      </c>
      <c r="D14" s="34">
        <v>620</v>
      </c>
      <c r="E14" s="34">
        <v>800</v>
      </c>
      <c r="F14" s="34"/>
      <c r="G14" s="34"/>
      <c r="H14" s="34"/>
      <c r="I14" s="34"/>
      <c r="J14" s="34">
        <f t="shared" si="0"/>
        <v>0</v>
      </c>
      <c r="K14" s="34">
        <f t="shared" ref="K14" si="7">F14*H14</f>
        <v>0</v>
      </c>
      <c r="L14" s="34">
        <f t="shared" si="3"/>
        <v>0</v>
      </c>
      <c r="M14" s="34">
        <f t="shared" si="1"/>
        <v>0</v>
      </c>
    </row>
    <row r="15" spans="1:14">
      <c r="A15" s="173"/>
      <c r="B15" s="173" t="s">
        <v>156</v>
      </c>
      <c r="C15" s="174" t="s">
        <v>83</v>
      </c>
      <c r="D15" s="175" t="s">
        <v>81</v>
      </c>
      <c r="E15" s="176">
        <f>E14*2</f>
        <v>1600</v>
      </c>
      <c r="F15" s="176"/>
      <c r="G15" s="176"/>
      <c r="H15" s="176"/>
      <c r="I15" s="176"/>
      <c r="J15" s="176">
        <f t="shared" si="0"/>
        <v>0</v>
      </c>
      <c r="K15" s="176"/>
      <c r="L15" s="176">
        <f t="shared" si="3"/>
        <v>0</v>
      </c>
      <c r="M15" s="176">
        <f t="shared" si="1"/>
        <v>0</v>
      </c>
    </row>
    <row r="16" spans="1:14">
      <c r="A16" s="33"/>
      <c r="B16" s="33" t="s">
        <v>158</v>
      </c>
      <c r="C16" s="33" t="s">
        <v>82</v>
      </c>
      <c r="D16" s="34">
        <v>310</v>
      </c>
      <c r="E16" s="34">
        <v>400</v>
      </c>
      <c r="F16" s="34"/>
      <c r="G16" s="34"/>
      <c r="H16" s="34"/>
      <c r="I16" s="34"/>
      <c r="J16" s="34">
        <f t="shared" si="0"/>
        <v>0</v>
      </c>
      <c r="K16" s="34">
        <f t="shared" ref="K16" si="8">F16*H16</f>
        <v>0</v>
      </c>
      <c r="L16" s="34">
        <f t="shared" si="3"/>
        <v>0</v>
      </c>
      <c r="M16" s="34">
        <f t="shared" si="1"/>
        <v>0</v>
      </c>
    </row>
    <row r="17" spans="1:13">
      <c r="A17" s="173"/>
      <c r="B17" s="173" t="s">
        <v>158</v>
      </c>
      <c r="C17" s="174" t="s">
        <v>83</v>
      </c>
      <c r="D17" s="175" t="s">
        <v>81</v>
      </c>
      <c r="E17" s="176">
        <f>E16*2</f>
        <v>800</v>
      </c>
      <c r="F17" s="176"/>
      <c r="G17" s="176"/>
      <c r="H17" s="176"/>
      <c r="I17" s="176"/>
      <c r="J17" s="176">
        <f t="shared" si="0"/>
        <v>0</v>
      </c>
      <c r="K17" s="176"/>
      <c r="L17" s="176">
        <f t="shared" si="3"/>
        <v>0</v>
      </c>
      <c r="M17" s="176">
        <f t="shared" si="1"/>
        <v>0</v>
      </c>
    </row>
    <row r="18" spans="1:13">
      <c r="A18" s="33"/>
      <c r="B18" s="33" t="s">
        <v>159</v>
      </c>
      <c r="C18" s="33" t="s">
        <v>82</v>
      </c>
      <c r="D18" s="34">
        <v>310</v>
      </c>
      <c r="E18" s="34">
        <v>400</v>
      </c>
      <c r="F18" s="34"/>
      <c r="G18" s="34"/>
      <c r="H18" s="34"/>
      <c r="I18" s="34"/>
      <c r="J18" s="34">
        <f t="shared" si="0"/>
        <v>0</v>
      </c>
      <c r="K18" s="34">
        <f t="shared" ref="K18" si="9">F18*H18</f>
        <v>0</v>
      </c>
      <c r="L18" s="34">
        <f t="shared" si="3"/>
        <v>0</v>
      </c>
      <c r="M18" s="34">
        <f t="shared" si="1"/>
        <v>0</v>
      </c>
    </row>
    <row r="19" spans="1:13">
      <c r="A19" s="173"/>
      <c r="B19" s="173" t="s">
        <v>159</v>
      </c>
      <c r="C19" s="174" t="s">
        <v>83</v>
      </c>
      <c r="D19" s="175" t="s">
        <v>81</v>
      </c>
      <c r="E19" s="176">
        <f>E18*2</f>
        <v>800</v>
      </c>
      <c r="F19" s="176"/>
      <c r="G19" s="176"/>
      <c r="H19" s="176"/>
      <c r="I19" s="176"/>
      <c r="J19" s="176">
        <f t="shared" si="0"/>
        <v>0</v>
      </c>
      <c r="K19" s="176"/>
      <c r="L19" s="176">
        <f t="shared" si="3"/>
        <v>0</v>
      </c>
      <c r="M19" s="176">
        <f t="shared" si="1"/>
        <v>0</v>
      </c>
    </row>
    <row r="20" spans="1:13">
      <c r="A20" s="33" t="s">
        <v>66</v>
      </c>
      <c r="B20" s="33" t="s">
        <v>67</v>
      </c>
      <c r="C20" s="33" t="s">
        <v>82</v>
      </c>
      <c r="D20" s="34">
        <v>310</v>
      </c>
      <c r="E20" s="34">
        <v>420</v>
      </c>
      <c r="F20" s="34"/>
      <c r="G20" s="34"/>
      <c r="H20" s="34"/>
      <c r="I20" s="34"/>
      <c r="J20" s="34">
        <f t="shared" si="0"/>
        <v>0</v>
      </c>
      <c r="K20" s="34">
        <f t="shared" ref="K20" si="10">F20*H20</f>
        <v>0</v>
      </c>
      <c r="L20" s="34">
        <f t="shared" si="3"/>
        <v>0</v>
      </c>
      <c r="M20" s="34">
        <f t="shared" si="1"/>
        <v>0</v>
      </c>
    </row>
    <row r="21" spans="1:13">
      <c r="A21" s="173"/>
      <c r="B21" s="173" t="s">
        <v>67</v>
      </c>
      <c r="C21" s="174" t="s">
        <v>83</v>
      </c>
      <c r="D21" s="175" t="s">
        <v>81</v>
      </c>
      <c r="E21" s="176">
        <f>E20*2</f>
        <v>840</v>
      </c>
      <c r="F21" s="176"/>
      <c r="G21" s="176"/>
      <c r="H21" s="176"/>
      <c r="I21" s="176"/>
      <c r="J21" s="176">
        <f t="shared" si="0"/>
        <v>0</v>
      </c>
      <c r="K21" s="176"/>
      <c r="L21" s="176">
        <f t="shared" si="3"/>
        <v>0</v>
      </c>
      <c r="M21" s="176">
        <f t="shared" si="1"/>
        <v>0</v>
      </c>
    </row>
    <row r="22" spans="1:13">
      <c r="A22" s="33"/>
      <c r="B22" s="33" t="s">
        <v>68</v>
      </c>
      <c r="C22" s="33" t="s">
        <v>82</v>
      </c>
      <c r="D22" s="34">
        <v>150</v>
      </c>
      <c r="E22" s="34">
        <v>210</v>
      </c>
      <c r="F22" s="34"/>
      <c r="G22" s="34"/>
      <c r="H22" s="34"/>
      <c r="I22" s="34"/>
      <c r="J22" s="34">
        <f t="shared" si="0"/>
        <v>0</v>
      </c>
      <c r="K22" s="34">
        <f t="shared" ref="K22" si="11">F22*H22</f>
        <v>0</v>
      </c>
      <c r="L22" s="34">
        <f t="shared" si="3"/>
        <v>0</v>
      </c>
      <c r="M22" s="34">
        <f t="shared" si="1"/>
        <v>0</v>
      </c>
    </row>
    <row r="23" spans="1:13">
      <c r="A23" s="173"/>
      <c r="B23" s="173" t="s">
        <v>68</v>
      </c>
      <c r="C23" s="174" t="s">
        <v>83</v>
      </c>
      <c r="D23" s="175" t="s">
        <v>81</v>
      </c>
      <c r="E23" s="176">
        <f>E22*2</f>
        <v>420</v>
      </c>
      <c r="F23" s="176"/>
      <c r="G23" s="176"/>
      <c r="H23" s="176"/>
      <c r="I23" s="176"/>
      <c r="J23" s="176">
        <f t="shared" si="0"/>
        <v>0</v>
      </c>
      <c r="K23" s="176"/>
      <c r="L23" s="176">
        <f t="shared" si="3"/>
        <v>0</v>
      </c>
      <c r="M23" s="176">
        <f t="shared" si="1"/>
        <v>0</v>
      </c>
    </row>
    <row r="24" spans="1:13">
      <c r="A24" s="33" t="s">
        <v>69</v>
      </c>
      <c r="B24" s="33" t="s">
        <v>67</v>
      </c>
      <c r="C24" s="33" t="s">
        <v>82</v>
      </c>
      <c r="D24" s="34">
        <v>290</v>
      </c>
      <c r="E24" s="34">
        <v>430</v>
      </c>
      <c r="F24" s="34"/>
      <c r="G24" s="34"/>
      <c r="H24" s="34"/>
      <c r="I24" s="34"/>
      <c r="J24" s="34">
        <f t="shared" si="0"/>
        <v>0</v>
      </c>
      <c r="K24" s="34">
        <f t="shared" ref="K24" si="12">F24*H24</f>
        <v>0</v>
      </c>
      <c r="L24" s="34">
        <f t="shared" si="3"/>
        <v>0</v>
      </c>
      <c r="M24" s="34">
        <f t="shared" si="1"/>
        <v>0</v>
      </c>
    </row>
    <row r="25" spans="1:13">
      <c r="A25" s="173"/>
      <c r="B25" s="173" t="s">
        <v>67</v>
      </c>
      <c r="C25" s="174" t="s">
        <v>83</v>
      </c>
      <c r="D25" s="175" t="s">
        <v>81</v>
      </c>
      <c r="E25" s="176">
        <f>E24*2</f>
        <v>860</v>
      </c>
      <c r="F25" s="176"/>
      <c r="G25" s="176"/>
      <c r="H25" s="176"/>
      <c r="I25" s="176"/>
      <c r="J25" s="176">
        <f t="shared" si="0"/>
        <v>0</v>
      </c>
      <c r="K25" s="176"/>
      <c r="L25" s="176">
        <f t="shared" si="3"/>
        <v>0</v>
      </c>
      <c r="M25" s="176">
        <f t="shared" si="1"/>
        <v>0</v>
      </c>
    </row>
    <row r="26" spans="1:13">
      <c r="A26" s="33"/>
      <c r="B26" s="33" t="s">
        <v>70</v>
      </c>
      <c r="C26" s="33" t="s">
        <v>82</v>
      </c>
      <c r="D26" s="34">
        <v>140</v>
      </c>
      <c r="E26" s="34">
        <v>210</v>
      </c>
      <c r="F26" s="34"/>
      <c r="G26" s="34"/>
      <c r="H26" s="34"/>
      <c r="I26" s="34"/>
      <c r="J26" s="34">
        <f t="shared" si="0"/>
        <v>0</v>
      </c>
      <c r="K26" s="34">
        <f t="shared" ref="K26" si="13">F26*H26</f>
        <v>0</v>
      </c>
      <c r="L26" s="34">
        <f t="shared" si="3"/>
        <v>0</v>
      </c>
      <c r="M26" s="34">
        <f t="shared" si="1"/>
        <v>0</v>
      </c>
    </row>
    <row r="27" spans="1:13">
      <c r="A27" s="173"/>
      <c r="B27" s="173" t="s">
        <v>70</v>
      </c>
      <c r="C27" s="174" t="s">
        <v>83</v>
      </c>
      <c r="D27" s="175" t="s">
        <v>81</v>
      </c>
      <c r="E27" s="176">
        <f>E26*2</f>
        <v>420</v>
      </c>
      <c r="F27" s="176"/>
      <c r="G27" s="176"/>
      <c r="H27" s="176"/>
      <c r="I27" s="176"/>
      <c r="J27" s="176">
        <f t="shared" si="0"/>
        <v>0</v>
      </c>
      <c r="K27" s="176"/>
      <c r="L27" s="176">
        <f t="shared" si="3"/>
        <v>0</v>
      </c>
      <c r="M27" s="176">
        <f t="shared" si="1"/>
        <v>0</v>
      </c>
    </row>
    <row r="28" spans="1:13">
      <c r="A28" s="33"/>
      <c r="B28" s="33" t="s">
        <v>68</v>
      </c>
      <c r="C28" s="33" t="s">
        <v>82</v>
      </c>
      <c r="D28" s="34">
        <v>140</v>
      </c>
      <c r="E28" s="34">
        <v>210</v>
      </c>
      <c r="F28" s="34"/>
      <c r="G28" s="34"/>
      <c r="H28" s="34"/>
      <c r="I28" s="34"/>
      <c r="J28" s="34">
        <f t="shared" si="0"/>
        <v>0</v>
      </c>
      <c r="K28" s="34">
        <f t="shared" ref="K28" si="14">F28*H28</f>
        <v>0</v>
      </c>
      <c r="L28" s="34">
        <f t="shared" si="3"/>
        <v>0</v>
      </c>
      <c r="M28" s="34">
        <f t="shared" si="1"/>
        <v>0</v>
      </c>
    </row>
    <row r="29" spans="1:13">
      <c r="A29" s="173"/>
      <c r="B29" s="173" t="s">
        <v>68</v>
      </c>
      <c r="C29" s="174" t="s">
        <v>83</v>
      </c>
      <c r="D29" s="175" t="s">
        <v>81</v>
      </c>
      <c r="E29" s="176">
        <f>E28*2</f>
        <v>420</v>
      </c>
      <c r="F29" s="176"/>
      <c r="G29" s="176"/>
      <c r="H29" s="176"/>
      <c r="I29" s="176"/>
      <c r="J29" s="176">
        <f t="shared" si="0"/>
        <v>0</v>
      </c>
      <c r="K29" s="176"/>
      <c r="L29" s="176">
        <f t="shared" si="3"/>
        <v>0</v>
      </c>
      <c r="M29" s="176">
        <f t="shared" si="1"/>
        <v>0</v>
      </c>
    </row>
    <row r="30" spans="1:13">
      <c r="A30" s="33" t="s">
        <v>71</v>
      </c>
      <c r="B30" s="33" t="s">
        <v>243</v>
      </c>
      <c r="C30" s="33" t="s">
        <v>82</v>
      </c>
      <c r="D30" s="34">
        <v>18790</v>
      </c>
      <c r="E30" s="34">
        <v>28190</v>
      </c>
      <c r="F30" s="34"/>
      <c r="G30" s="34"/>
      <c r="H30" s="34"/>
      <c r="I30" s="34"/>
      <c r="J30" s="34">
        <f t="shared" si="0"/>
        <v>0</v>
      </c>
      <c r="K30" s="34">
        <f t="shared" ref="K30" si="15">F30*H30</f>
        <v>0</v>
      </c>
      <c r="L30" s="34">
        <f t="shared" si="3"/>
        <v>0</v>
      </c>
      <c r="M30" s="34">
        <f t="shared" si="1"/>
        <v>0</v>
      </c>
    </row>
    <row r="31" spans="1:13">
      <c r="A31" s="173"/>
      <c r="B31" s="173" t="s">
        <v>243</v>
      </c>
      <c r="C31" s="174" t="s">
        <v>83</v>
      </c>
      <c r="D31" s="175" t="s">
        <v>81</v>
      </c>
      <c r="E31" s="176">
        <f>E30*2</f>
        <v>56380</v>
      </c>
      <c r="F31" s="176"/>
      <c r="G31" s="176"/>
      <c r="H31" s="176"/>
      <c r="I31" s="176"/>
      <c r="J31" s="176">
        <f t="shared" si="0"/>
        <v>0</v>
      </c>
      <c r="K31" s="176"/>
      <c r="L31" s="176">
        <f t="shared" si="3"/>
        <v>0</v>
      </c>
      <c r="M31" s="176">
        <f t="shared" si="1"/>
        <v>0</v>
      </c>
    </row>
    <row r="32" spans="1:13">
      <c r="A32" s="33"/>
      <c r="B32" s="33" t="s">
        <v>244</v>
      </c>
      <c r="C32" s="33" t="s">
        <v>82</v>
      </c>
      <c r="D32" s="34">
        <v>9390</v>
      </c>
      <c r="E32" s="34">
        <v>14080</v>
      </c>
      <c r="F32" s="34"/>
      <c r="G32" s="34"/>
      <c r="H32" s="34"/>
      <c r="I32" s="34"/>
      <c r="J32" s="34">
        <f t="shared" si="0"/>
        <v>0</v>
      </c>
      <c r="K32" s="34">
        <f t="shared" ref="K32" si="16">F32*H32</f>
        <v>0</v>
      </c>
      <c r="L32" s="34">
        <f t="shared" si="3"/>
        <v>0</v>
      </c>
      <c r="M32" s="34">
        <f t="shared" si="1"/>
        <v>0</v>
      </c>
    </row>
    <row r="33" spans="1:14">
      <c r="A33" s="173"/>
      <c r="B33" s="173" t="s">
        <v>244</v>
      </c>
      <c r="C33" s="174" t="s">
        <v>83</v>
      </c>
      <c r="D33" s="175" t="s">
        <v>81</v>
      </c>
      <c r="E33" s="176">
        <f>E32*2</f>
        <v>28160</v>
      </c>
      <c r="F33" s="176"/>
      <c r="G33" s="176"/>
      <c r="H33" s="176"/>
      <c r="I33" s="176"/>
      <c r="J33" s="176">
        <f t="shared" si="0"/>
        <v>0</v>
      </c>
      <c r="K33" s="176"/>
      <c r="L33" s="176">
        <f t="shared" si="3"/>
        <v>0</v>
      </c>
      <c r="M33" s="176">
        <f t="shared" si="1"/>
        <v>0</v>
      </c>
    </row>
    <row r="34" spans="1:14">
      <c r="A34" s="33"/>
      <c r="B34" s="33" t="s">
        <v>245</v>
      </c>
      <c r="C34" s="33" t="s">
        <v>82</v>
      </c>
      <c r="D34" s="34">
        <v>9390</v>
      </c>
      <c r="E34" s="34">
        <v>14080</v>
      </c>
      <c r="F34" s="34"/>
      <c r="G34" s="34"/>
      <c r="H34" s="34"/>
      <c r="I34" s="34"/>
      <c r="J34" s="34">
        <f t="shared" si="0"/>
        <v>0</v>
      </c>
      <c r="K34" s="34">
        <f t="shared" ref="K34" si="17">F34*H34</f>
        <v>0</v>
      </c>
      <c r="L34" s="34">
        <f t="shared" si="3"/>
        <v>0</v>
      </c>
      <c r="M34" s="34">
        <f t="shared" si="1"/>
        <v>0</v>
      </c>
    </row>
    <row r="35" spans="1:14">
      <c r="A35" s="173"/>
      <c r="B35" s="173" t="s">
        <v>245</v>
      </c>
      <c r="C35" s="174" t="s">
        <v>83</v>
      </c>
      <c r="D35" s="175" t="s">
        <v>81</v>
      </c>
      <c r="E35" s="176">
        <f>E34*2</f>
        <v>28160</v>
      </c>
      <c r="F35" s="176"/>
      <c r="G35" s="176"/>
      <c r="H35" s="176"/>
      <c r="I35" s="176"/>
      <c r="J35" s="176">
        <f t="shared" si="0"/>
        <v>0</v>
      </c>
      <c r="K35" s="176"/>
      <c r="L35" s="176">
        <f t="shared" si="3"/>
        <v>0</v>
      </c>
      <c r="M35" s="176">
        <f t="shared" si="1"/>
        <v>0</v>
      </c>
    </row>
    <row r="36" spans="1:14">
      <c r="A36" s="33" t="s">
        <v>75</v>
      </c>
      <c r="B36" s="33" t="s">
        <v>243</v>
      </c>
      <c r="C36" s="33" t="s">
        <v>82</v>
      </c>
      <c r="D36" s="34">
        <v>9500</v>
      </c>
      <c r="E36" s="34">
        <v>14250</v>
      </c>
      <c r="F36" s="34"/>
      <c r="G36" s="34"/>
      <c r="H36" s="34"/>
      <c r="I36" s="34"/>
      <c r="J36" s="34">
        <f t="shared" si="0"/>
        <v>0</v>
      </c>
      <c r="K36" s="34">
        <f t="shared" ref="K36" si="18">F36*H36</f>
        <v>0</v>
      </c>
      <c r="L36" s="34">
        <f t="shared" si="3"/>
        <v>0</v>
      </c>
      <c r="M36" s="34">
        <f t="shared" si="1"/>
        <v>0</v>
      </c>
    </row>
    <row r="37" spans="1:14">
      <c r="A37" s="173"/>
      <c r="B37" s="173" t="s">
        <v>243</v>
      </c>
      <c r="C37" s="174" t="s">
        <v>83</v>
      </c>
      <c r="D37" s="175" t="s">
        <v>81</v>
      </c>
      <c r="E37" s="176">
        <f>E36*2</f>
        <v>28500</v>
      </c>
      <c r="F37" s="176"/>
      <c r="G37" s="176"/>
      <c r="H37" s="176"/>
      <c r="I37" s="176"/>
      <c r="J37" s="176">
        <f t="shared" si="0"/>
        <v>0</v>
      </c>
      <c r="K37" s="176"/>
      <c r="L37" s="176">
        <f t="shared" si="3"/>
        <v>0</v>
      </c>
      <c r="M37" s="176">
        <f t="shared" si="1"/>
        <v>0</v>
      </c>
    </row>
    <row r="38" spans="1:14">
      <c r="A38" s="33"/>
      <c r="B38" s="33" t="s">
        <v>245</v>
      </c>
      <c r="C38" s="33" t="s">
        <v>82</v>
      </c>
      <c r="D38" s="34">
        <v>4750</v>
      </c>
      <c r="E38" s="34">
        <v>7120</v>
      </c>
      <c r="F38" s="34"/>
      <c r="G38" s="34"/>
      <c r="H38" s="34"/>
      <c r="I38" s="34"/>
      <c r="J38" s="34">
        <f t="shared" si="0"/>
        <v>0</v>
      </c>
      <c r="K38" s="34">
        <f t="shared" ref="K38" si="19">F38*H38</f>
        <v>0</v>
      </c>
      <c r="L38" s="34">
        <f t="shared" si="3"/>
        <v>0</v>
      </c>
      <c r="M38" s="34">
        <f t="shared" si="1"/>
        <v>0</v>
      </c>
    </row>
    <row r="39" spans="1:14">
      <c r="A39" s="173"/>
      <c r="B39" s="173" t="s">
        <v>245</v>
      </c>
      <c r="C39" s="174" t="s">
        <v>83</v>
      </c>
      <c r="D39" s="175" t="s">
        <v>81</v>
      </c>
      <c r="E39" s="176">
        <f>E38*2</f>
        <v>14240</v>
      </c>
      <c r="F39" s="176"/>
      <c r="G39" s="176"/>
      <c r="H39" s="176"/>
      <c r="I39" s="176"/>
      <c r="J39" s="176">
        <f t="shared" si="0"/>
        <v>0</v>
      </c>
      <c r="K39" s="176"/>
      <c r="L39" s="176">
        <f t="shared" si="3"/>
        <v>0</v>
      </c>
      <c r="M39" s="176">
        <f t="shared" si="1"/>
        <v>0</v>
      </c>
    </row>
    <row r="40" spans="1:14">
      <c r="A40" s="33" t="s">
        <v>76</v>
      </c>
      <c r="B40" s="33" t="s">
        <v>77</v>
      </c>
      <c r="C40" s="33" t="s">
        <v>82</v>
      </c>
      <c r="D40" s="34">
        <v>24800</v>
      </c>
      <c r="E40" s="34">
        <v>31960</v>
      </c>
      <c r="F40" s="34"/>
      <c r="G40" s="34"/>
      <c r="H40" s="34"/>
      <c r="I40" s="34"/>
      <c r="J40" s="34">
        <f t="shared" si="0"/>
        <v>0</v>
      </c>
      <c r="K40" s="34">
        <f t="shared" ref="K40" si="20">F40*H40</f>
        <v>0</v>
      </c>
      <c r="L40" s="34">
        <f t="shared" si="3"/>
        <v>0</v>
      </c>
      <c r="M40" s="34">
        <f t="shared" si="1"/>
        <v>0</v>
      </c>
    </row>
    <row r="41" spans="1:14">
      <c r="A41" s="173"/>
      <c r="B41" s="173" t="s">
        <v>77</v>
      </c>
      <c r="C41" s="174" t="s">
        <v>83</v>
      </c>
      <c r="D41" s="175" t="s">
        <v>81</v>
      </c>
      <c r="E41" s="176">
        <f>E40*2</f>
        <v>63920</v>
      </c>
      <c r="F41" s="176"/>
      <c r="G41" s="176"/>
      <c r="H41" s="176"/>
      <c r="I41" s="176"/>
      <c r="J41" s="176">
        <f t="shared" si="0"/>
        <v>0</v>
      </c>
      <c r="K41" s="176"/>
      <c r="L41" s="176">
        <f t="shared" si="3"/>
        <v>0</v>
      </c>
      <c r="M41" s="176">
        <f t="shared" si="1"/>
        <v>0</v>
      </c>
    </row>
    <row r="42" spans="1:14">
      <c r="A42" s="33"/>
      <c r="B42" s="33" t="s">
        <v>78</v>
      </c>
      <c r="C42" s="33" t="s">
        <v>82</v>
      </c>
      <c r="D42" s="34">
        <v>6200</v>
      </c>
      <c r="E42" s="34">
        <v>7990</v>
      </c>
      <c r="F42" s="34"/>
      <c r="G42" s="34"/>
      <c r="H42" s="34"/>
      <c r="I42" s="34"/>
      <c r="J42" s="34">
        <f t="shared" si="0"/>
        <v>0</v>
      </c>
      <c r="K42" s="34">
        <f t="shared" ref="K42" si="21">F42*H42</f>
        <v>0</v>
      </c>
      <c r="L42" s="34">
        <f t="shared" si="3"/>
        <v>0</v>
      </c>
      <c r="M42" s="34">
        <f t="shared" si="1"/>
        <v>0</v>
      </c>
    </row>
    <row r="43" spans="1:14">
      <c r="A43" s="173"/>
      <c r="B43" s="173" t="s">
        <v>78</v>
      </c>
      <c r="C43" s="174" t="s">
        <v>83</v>
      </c>
      <c r="D43" s="175" t="s">
        <v>81</v>
      </c>
      <c r="E43" s="176">
        <f>E42*2</f>
        <v>15980</v>
      </c>
      <c r="F43" s="176"/>
      <c r="G43" s="176"/>
      <c r="H43" s="176"/>
      <c r="I43" s="176"/>
      <c r="J43" s="176">
        <f t="shared" si="0"/>
        <v>0</v>
      </c>
      <c r="K43" s="176"/>
      <c r="L43" s="176">
        <f t="shared" si="3"/>
        <v>0</v>
      </c>
      <c r="M43" s="176">
        <f t="shared" si="1"/>
        <v>0</v>
      </c>
    </row>
    <row r="44" spans="1:14">
      <c r="A44" s="33"/>
      <c r="B44" s="33" t="s">
        <v>79</v>
      </c>
      <c r="C44" s="33" t="s">
        <v>82</v>
      </c>
      <c r="D44" s="34">
        <v>3100</v>
      </c>
      <c r="E44" s="34">
        <v>3990</v>
      </c>
      <c r="F44" s="34"/>
      <c r="G44" s="34"/>
      <c r="H44" s="34"/>
      <c r="I44" s="34"/>
      <c r="J44" s="34">
        <f t="shared" si="0"/>
        <v>0</v>
      </c>
      <c r="K44" s="34">
        <f t="shared" ref="K44" si="22">F44*H44</f>
        <v>0</v>
      </c>
      <c r="L44" s="34">
        <f t="shared" ref="L44" si="23">G44*I44</f>
        <v>0</v>
      </c>
      <c r="M44" s="34">
        <f t="shared" si="1"/>
        <v>0</v>
      </c>
    </row>
    <row r="45" spans="1:14" ht="18.5" thickBot="1">
      <c r="A45" s="177"/>
      <c r="B45" s="178" t="s">
        <v>79</v>
      </c>
      <c r="C45" s="179" t="s">
        <v>83</v>
      </c>
      <c r="D45" s="180" t="s">
        <v>81</v>
      </c>
      <c r="E45" s="181">
        <f>E44*2</f>
        <v>7980</v>
      </c>
      <c r="F45" s="181"/>
      <c r="G45" s="181"/>
      <c r="H45" s="181"/>
      <c r="I45" s="181"/>
      <c r="J45" s="181">
        <f t="shared" si="0"/>
        <v>0</v>
      </c>
      <c r="K45" s="181"/>
      <c r="L45" s="181">
        <f t="shared" si="3"/>
        <v>0</v>
      </c>
      <c r="M45" s="181">
        <f t="shared" si="1"/>
        <v>0</v>
      </c>
    </row>
    <row r="46" spans="1:14" ht="18.5" thickTop="1">
      <c r="A46" s="36" t="s">
        <v>80</v>
      </c>
      <c r="B46" s="36"/>
      <c r="C46" s="39"/>
      <c r="D46" s="39"/>
      <c r="E46" s="36"/>
      <c r="F46" s="36"/>
      <c r="G46" s="36"/>
      <c r="H46" s="37">
        <f t="shared" ref="H46:M46" si="24">SUM(H4:H45)</f>
        <v>0</v>
      </c>
      <c r="I46" s="37">
        <f t="shared" si="24"/>
        <v>0</v>
      </c>
      <c r="J46" s="37">
        <f t="shared" si="24"/>
        <v>0</v>
      </c>
      <c r="K46" s="37">
        <f t="shared" si="24"/>
        <v>0</v>
      </c>
      <c r="L46" s="37">
        <f t="shared" si="24"/>
        <v>0</v>
      </c>
      <c r="M46" s="37">
        <f t="shared" si="24"/>
        <v>0</v>
      </c>
      <c r="N46" t="s">
        <v>87</v>
      </c>
    </row>
    <row r="47" spans="1:14">
      <c r="A47" s="2"/>
      <c r="B47" s="2"/>
      <c r="C47" s="2"/>
      <c r="D47" s="2"/>
      <c r="E47" s="2"/>
      <c r="F47" s="2"/>
      <c r="G47" s="2"/>
      <c r="H47" s="2"/>
      <c r="I47" s="38"/>
      <c r="J47" s="38"/>
      <c r="K47" s="38"/>
      <c r="L47" s="38"/>
      <c r="M47" s="38"/>
    </row>
    <row r="48" spans="1:14">
      <c r="A48" s="33" t="s">
        <v>127</v>
      </c>
      <c r="B48" s="31" t="s">
        <v>81</v>
      </c>
      <c r="C48" s="31" t="s">
        <v>81</v>
      </c>
      <c r="D48" s="31" t="s">
        <v>81</v>
      </c>
      <c r="E48" s="31" t="s">
        <v>81</v>
      </c>
      <c r="F48" s="31" t="s">
        <v>81</v>
      </c>
      <c r="G48" s="31" t="s">
        <v>81</v>
      </c>
      <c r="H48" s="32" t="s">
        <v>81</v>
      </c>
      <c r="I48" s="32" t="s">
        <v>81</v>
      </c>
      <c r="J48" s="32" t="s">
        <v>81</v>
      </c>
      <c r="K48" s="32"/>
      <c r="L48" s="34"/>
      <c r="M48" s="34"/>
      <c r="N48" s="42" t="s">
        <v>88</v>
      </c>
    </row>
    <row r="49" spans="1:14">
      <c r="A49" s="2"/>
      <c r="B49" s="2"/>
      <c r="C49" s="2"/>
      <c r="D49" s="2"/>
      <c r="E49" s="2"/>
      <c r="F49" s="2"/>
      <c r="G49" s="2"/>
      <c r="H49" s="38"/>
      <c r="I49" s="38"/>
      <c r="J49" s="38"/>
      <c r="K49" s="38"/>
      <c r="L49" s="38"/>
      <c r="M49" s="38"/>
      <c r="N49" s="44"/>
    </row>
    <row r="50" spans="1:14">
      <c r="A50" s="33" t="s">
        <v>85</v>
      </c>
      <c r="B50" s="31" t="s">
        <v>81</v>
      </c>
      <c r="C50" s="31" t="s">
        <v>81</v>
      </c>
      <c r="D50" s="31" t="s">
        <v>81</v>
      </c>
      <c r="E50" s="31" t="s">
        <v>81</v>
      </c>
      <c r="F50" s="31" t="s">
        <v>81</v>
      </c>
      <c r="G50" s="31" t="s">
        <v>81</v>
      </c>
      <c r="H50" s="32" t="s">
        <v>81</v>
      </c>
      <c r="I50" s="32" t="s">
        <v>81</v>
      </c>
      <c r="J50" s="32" t="s">
        <v>81</v>
      </c>
      <c r="K50" s="32"/>
      <c r="L50" s="34"/>
      <c r="M50" s="34"/>
      <c r="N50" s="44" t="s">
        <v>125</v>
      </c>
    </row>
    <row r="51" spans="1:14">
      <c r="A51" s="2"/>
      <c r="B51" s="45"/>
      <c r="C51" s="45"/>
      <c r="D51" s="45"/>
      <c r="E51" s="45"/>
      <c r="F51" s="45"/>
      <c r="G51" s="45"/>
      <c r="H51" s="69"/>
      <c r="I51" s="69"/>
      <c r="J51" s="69"/>
      <c r="K51" s="69"/>
      <c r="L51" s="70"/>
      <c r="M51" s="70"/>
      <c r="N51" s="44"/>
    </row>
    <row r="52" spans="1:14">
      <c r="A52" s="33" t="s">
        <v>123</v>
      </c>
      <c r="B52" s="31" t="s">
        <v>81</v>
      </c>
      <c r="C52" s="31" t="s">
        <v>81</v>
      </c>
      <c r="D52" s="31" t="s">
        <v>81</v>
      </c>
      <c r="E52" s="31" t="s">
        <v>81</v>
      </c>
      <c r="F52" s="31" t="s">
        <v>81</v>
      </c>
      <c r="G52" s="31" t="s">
        <v>81</v>
      </c>
      <c r="H52" s="32" t="s">
        <v>81</v>
      </c>
      <c r="I52" s="32" t="s">
        <v>81</v>
      </c>
      <c r="J52" s="32" t="s">
        <v>81</v>
      </c>
      <c r="K52" s="32"/>
      <c r="L52" s="34"/>
      <c r="M52" s="34"/>
      <c r="N52" s="44" t="s">
        <v>126</v>
      </c>
    </row>
    <row r="53" spans="1:14">
      <c r="A53" s="2"/>
      <c r="B53" s="45"/>
      <c r="C53" s="45"/>
      <c r="D53" s="45"/>
      <c r="E53" s="45"/>
      <c r="F53" s="45"/>
      <c r="G53" s="45"/>
      <c r="H53" s="69"/>
      <c r="I53" s="69"/>
      <c r="J53" s="69"/>
      <c r="K53" s="69"/>
      <c r="L53" s="70"/>
      <c r="M53" s="70"/>
      <c r="N53" s="44"/>
    </row>
    <row r="54" spans="1:14">
      <c r="A54" s="33" t="s">
        <v>124</v>
      </c>
      <c r="B54" s="31" t="s">
        <v>81</v>
      </c>
      <c r="C54" s="31" t="s">
        <v>81</v>
      </c>
      <c r="D54" s="31" t="s">
        <v>81</v>
      </c>
      <c r="E54" s="31" t="s">
        <v>81</v>
      </c>
      <c r="F54" s="31" t="s">
        <v>81</v>
      </c>
      <c r="G54" s="31" t="s">
        <v>81</v>
      </c>
      <c r="H54" s="32" t="s">
        <v>81</v>
      </c>
      <c r="I54" s="32" t="s">
        <v>81</v>
      </c>
      <c r="J54" s="32" t="s">
        <v>81</v>
      </c>
      <c r="K54" s="32"/>
      <c r="L54" s="34"/>
      <c r="M54" s="34"/>
      <c r="N54" s="44" t="s">
        <v>128</v>
      </c>
    </row>
    <row r="55" spans="1:14" ht="18.5" thickBot="1">
      <c r="A55" s="2"/>
      <c r="B55" s="2"/>
      <c r="C55" s="2"/>
      <c r="D55" s="2"/>
      <c r="E55" s="2"/>
      <c r="F55" s="2"/>
      <c r="G55" s="2"/>
      <c r="H55" s="2"/>
      <c r="I55" s="38"/>
      <c r="J55" s="2"/>
      <c r="K55" s="38"/>
      <c r="L55" s="38"/>
      <c r="M55" s="38"/>
      <c r="N55" s="43"/>
    </row>
    <row r="56" spans="1:14" ht="19" thickTop="1" thickBot="1">
      <c r="A56" s="33" t="s">
        <v>86</v>
      </c>
      <c r="B56" s="31" t="s">
        <v>81</v>
      </c>
      <c r="C56" s="31" t="s">
        <v>81</v>
      </c>
      <c r="D56" s="31" t="s">
        <v>81</v>
      </c>
      <c r="E56" s="31" t="s">
        <v>81</v>
      </c>
      <c r="F56" s="31" t="s">
        <v>81</v>
      </c>
      <c r="G56" s="31" t="s">
        <v>81</v>
      </c>
      <c r="H56" s="32" t="s">
        <v>81</v>
      </c>
      <c r="I56" s="40" t="s">
        <v>81</v>
      </c>
      <c r="J56" s="32" t="s">
        <v>81</v>
      </c>
      <c r="K56" s="41">
        <f>K46+K48+K50+K52+K54</f>
        <v>0</v>
      </c>
      <c r="L56" s="41">
        <f>L46+L48+L50+L52+L54</f>
        <v>0</v>
      </c>
      <c r="M56" s="41">
        <f>M46+M48+M50+M52+M54</f>
        <v>0</v>
      </c>
      <c r="N56" s="44" t="s">
        <v>129</v>
      </c>
    </row>
    <row r="57" spans="1:14" ht="18.5" thickTop="1"/>
  </sheetData>
  <phoneticPr fontId="3"/>
  <pageMargins left="0.7" right="0.7" top="0.75" bottom="0.75" header="0.3" footer="0.3"/>
  <pageSetup paperSize="9" scale="47"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A871F-1EC9-4721-8BDB-15DEEDAF42E1}">
  <sheetPr>
    <pageSetUpPr fitToPage="1"/>
  </sheetPr>
  <dimension ref="A1:I57"/>
  <sheetViews>
    <sheetView view="pageBreakPreview" zoomScale="70" zoomScaleNormal="85" zoomScaleSheetLayoutView="70" workbookViewId="0">
      <selection activeCell="B21" sqref="B21"/>
    </sheetView>
  </sheetViews>
  <sheetFormatPr defaultRowHeight="18"/>
  <cols>
    <col min="1" max="1" width="35.5" customWidth="1"/>
    <col min="2" max="2" width="27.9140625" customWidth="1"/>
    <col min="3" max="3" width="7.5" customWidth="1"/>
    <col min="7" max="8" width="12.58203125" customWidth="1"/>
  </cols>
  <sheetData>
    <row r="1" spans="1:9" ht="22.5">
      <c r="A1" s="30" t="s">
        <v>147</v>
      </c>
    </row>
    <row r="2" spans="1:9">
      <c r="H2" s="71" t="s">
        <v>130</v>
      </c>
      <c r="I2" t="s">
        <v>131</v>
      </c>
    </row>
    <row r="3" spans="1:9" ht="54">
      <c r="A3" s="31" t="s">
        <v>1</v>
      </c>
      <c r="B3" s="31" t="s">
        <v>2</v>
      </c>
      <c r="C3" s="31" t="s">
        <v>84</v>
      </c>
      <c r="D3" s="67" t="s">
        <v>165</v>
      </c>
      <c r="E3" s="67" t="s">
        <v>176</v>
      </c>
      <c r="F3" s="67" t="s">
        <v>180</v>
      </c>
      <c r="G3" s="68" t="s">
        <v>181</v>
      </c>
      <c r="H3" s="68" t="s">
        <v>182</v>
      </c>
    </row>
    <row r="4" spans="1:9">
      <c r="A4" s="33" t="s">
        <v>56</v>
      </c>
      <c r="B4" s="33" t="s">
        <v>57</v>
      </c>
      <c r="C4" s="33" t="s">
        <v>82</v>
      </c>
      <c r="D4" s="34">
        <v>3130</v>
      </c>
      <c r="E4" s="34">
        <v>3990</v>
      </c>
      <c r="F4" s="34"/>
      <c r="G4" s="34"/>
      <c r="H4" s="34">
        <f>F4*G4</f>
        <v>0</v>
      </c>
    </row>
    <row r="5" spans="1:9">
      <c r="A5" s="173"/>
      <c r="B5" s="173" t="s">
        <v>57</v>
      </c>
      <c r="C5" s="174" t="s">
        <v>83</v>
      </c>
      <c r="D5" s="175" t="s">
        <v>81</v>
      </c>
      <c r="E5" s="176">
        <f>E4*2</f>
        <v>7980</v>
      </c>
      <c r="F5" s="176"/>
      <c r="G5" s="176"/>
      <c r="H5" s="176">
        <f t="shared" ref="H5:H45" si="0">F5*G5</f>
        <v>0</v>
      </c>
    </row>
    <row r="6" spans="1:9">
      <c r="A6" s="33" t="s">
        <v>58</v>
      </c>
      <c r="B6" s="33" t="s">
        <v>57</v>
      </c>
      <c r="C6" s="33" t="s">
        <v>82</v>
      </c>
      <c r="D6" s="34">
        <v>18790</v>
      </c>
      <c r="E6" s="34">
        <v>22550</v>
      </c>
      <c r="F6" s="34"/>
      <c r="G6" s="34"/>
      <c r="H6" s="34">
        <f t="shared" si="0"/>
        <v>0</v>
      </c>
    </row>
    <row r="7" spans="1:9">
      <c r="A7" s="173"/>
      <c r="B7" s="173" t="s">
        <v>57</v>
      </c>
      <c r="C7" s="174" t="s">
        <v>83</v>
      </c>
      <c r="D7" s="175" t="s">
        <v>81</v>
      </c>
      <c r="E7" s="176">
        <f>E6*2</f>
        <v>45100</v>
      </c>
      <c r="F7" s="176"/>
      <c r="G7" s="176"/>
      <c r="H7" s="176">
        <f t="shared" si="0"/>
        <v>0</v>
      </c>
    </row>
    <row r="8" spans="1:9">
      <c r="A8" s="33" t="s">
        <v>59</v>
      </c>
      <c r="B8" s="33" t="s">
        <v>60</v>
      </c>
      <c r="C8" s="33" t="s">
        <v>82</v>
      </c>
      <c r="D8" s="34">
        <v>2150</v>
      </c>
      <c r="E8" s="34">
        <v>3010</v>
      </c>
      <c r="F8" s="34"/>
      <c r="G8" s="34"/>
      <c r="H8" s="34">
        <f t="shared" si="0"/>
        <v>0</v>
      </c>
    </row>
    <row r="9" spans="1:9">
      <c r="A9" s="173"/>
      <c r="B9" s="173" t="s">
        <v>60</v>
      </c>
      <c r="C9" s="174" t="s">
        <v>83</v>
      </c>
      <c r="D9" s="175" t="s">
        <v>81</v>
      </c>
      <c r="E9" s="176">
        <f>E8*2</f>
        <v>6020</v>
      </c>
      <c r="F9" s="176"/>
      <c r="G9" s="176"/>
      <c r="H9" s="176">
        <f t="shared" si="0"/>
        <v>0</v>
      </c>
    </row>
    <row r="10" spans="1:9">
      <c r="A10" s="33"/>
      <c r="B10" s="33" t="s">
        <v>61</v>
      </c>
      <c r="C10" s="33" t="s">
        <v>82</v>
      </c>
      <c r="D10" s="34">
        <v>3020</v>
      </c>
      <c r="E10" s="34">
        <v>3920</v>
      </c>
      <c r="F10" s="34"/>
      <c r="G10" s="34"/>
      <c r="H10" s="34">
        <f t="shared" si="0"/>
        <v>0</v>
      </c>
    </row>
    <row r="11" spans="1:9">
      <c r="A11" s="173"/>
      <c r="B11" s="173" t="s">
        <v>61</v>
      </c>
      <c r="C11" s="174" t="s">
        <v>83</v>
      </c>
      <c r="D11" s="175" t="s">
        <v>81</v>
      </c>
      <c r="E11" s="176">
        <f>E10*2</f>
        <v>7840</v>
      </c>
      <c r="F11" s="176"/>
      <c r="G11" s="176"/>
      <c r="H11" s="176">
        <f t="shared" si="0"/>
        <v>0</v>
      </c>
    </row>
    <row r="12" spans="1:9">
      <c r="A12" s="33"/>
      <c r="B12" s="33" t="s">
        <v>154</v>
      </c>
      <c r="C12" s="33" t="s">
        <v>82</v>
      </c>
      <c r="D12" s="34">
        <v>4030</v>
      </c>
      <c r="E12" s="34">
        <v>5240</v>
      </c>
      <c r="F12" s="34"/>
      <c r="G12" s="34"/>
      <c r="H12" s="34">
        <f t="shared" si="0"/>
        <v>0</v>
      </c>
    </row>
    <row r="13" spans="1:9">
      <c r="A13" s="173"/>
      <c r="B13" s="173" t="s">
        <v>154</v>
      </c>
      <c r="C13" s="174" t="s">
        <v>83</v>
      </c>
      <c r="D13" s="175" t="s">
        <v>81</v>
      </c>
      <c r="E13" s="176">
        <f>E12*2</f>
        <v>10480</v>
      </c>
      <c r="F13" s="176"/>
      <c r="G13" s="176"/>
      <c r="H13" s="176">
        <f t="shared" si="0"/>
        <v>0</v>
      </c>
    </row>
    <row r="14" spans="1:9">
      <c r="A14" s="33" t="s">
        <v>65</v>
      </c>
      <c r="B14" s="33" t="s">
        <v>156</v>
      </c>
      <c r="C14" s="33" t="s">
        <v>82</v>
      </c>
      <c r="D14" s="34">
        <v>620</v>
      </c>
      <c r="E14" s="34">
        <v>800</v>
      </c>
      <c r="F14" s="34"/>
      <c r="G14" s="34"/>
      <c r="H14" s="34">
        <f t="shared" si="0"/>
        <v>0</v>
      </c>
    </row>
    <row r="15" spans="1:9">
      <c r="A15" s="173"/>
      <c r="B15" s="173" t="s">
        <v>156</v>
      </c>
      <c r="C15" s="174" t="s">
        <v>83</v>
      </c>
      <c r="D15" s="175" t="s">
        <v>81</v>
      </c>
      <c r="E15" s="176">
        <f>E14*2</f>
        <v>1600</v>
      </c>
      <c r="F15" s="176"/>
      <c r="G15" s="176"/>
      <c r="H15" s="176">
        <f t="shared" si="0"/>
        <v>0</v>
      </c>
    </row>
    <row r="16" spans="1:9">
      <c r="A16" s="33"/>
      <c r="B16" s="33" t="s">
        <v>158</v>
      </c>
      <c r="C16" s="33" t="s">
        <v>82</v>
      </c>
      <c r="D16" s="34">
        <v>310</v>
      </c>
      <c r="E16" s="34">
        <v>400</v>
      </c>
      <c r="F16" s="34"/>
      <c r="G16" s="34"/>
      <c r="H16" s="34">
        <f t="shared" si="0"/>
        <v>0</v>
      </c>
    </row>
    <row r="17" spans="1:8">
      <c r="A17" s="173"/>
      <c r="B17" s="173" t="s">
        <v>158</v>
      </c>
      <c r="C17" s="174" t="s">
        <v>83</v>
      </c>
      <c r="D17" s="175" t="s">
        <v>81</v>
      </c>
      <c r="E17" s="176">
        <f>E16*2</f>
        <v>800</v>
      </c>
      <c r="F17" s="176"/>
      <c r="G17" s="176"/>
      <c r="H17" s="176">
        <f t="shared" si="0"/>
        <v>0</v>
      </c>
    </row>
    <row r="18" spans="1:8">
      <c r="A18" s="33"/>
      <c r="B18" s="33" t="s">
        <v>159</v>
      </c>
      <c r="C18" s="33" t="s">
        <v>82</v>
      </c>
      <c r="D18" s="34">
        <v>310</v>
      </c>
      <c r="E18" s="34">
        <v>400</v>
      </c>
      <c r="F18" s="34"/>
      <c r="G18" s="34"/>
      <c r="H18" s="34">
        <f t="shared" si="0"/>
        <v>0</v>
      </c>
    </row>
    <row r="19" spans="1:8">
      <c r="A19" s="173"/>
      <c r="B19" s="173" t="s">
        <v>159</v>
      </c>
      <c r="C19" s="174" t="s">
        <v>83</v>
      </c>
      <c r="D19" s="175" t="s">
        <v>81</v>
      </c>
      <c r="E19" s="176">
        <f>E18*2</f>
        <v>800</v>
      </c>
      <c r="F19" s="176"/>
      <c r="G19" s="176"/>
      <c r="H19" s="176">
        <f t="shared" si="0"/>
        <v>0</v>
      </c>
    </row>
    <row r="20" spans="1:8">
      <c r="A20" s="33" t="s">
        <v>66</v>
      </c>
      <c r="B20" s="33" t="s">
        <v>67</v>
      </c>
      <c r="C20" s="33" t="s">
        <v>82</v>
      </c>
      <c r="D20" s="34">
        <v>310</v>
      </c>
      <c r="E20" s="34">
        <v>420</v>
      </c>
      <c r="F20" s="34"/>
      <c r="G20" s="34"/>
      <c r="H20" s="34">
        <f t="shared" si="0"/>
        <v>0</v>
      </c>
    </row>
    <row r="21" spans="1:8">
      <c r="A21" s="173"/>
      <c r="B21" s="173" t="s">
        <v>67</v>
      </c>
      <c r="C21" s="174" t="s">
        <v>83</v>
      </c>
      <c r="D21" s="175" t="s">
        <v>81</v>
      </c>
      <c r="E21" s="176">
        <f>E20*2</f>
        <v>840</v>
      </c>
      <c r="F21" s="176"/>
      <c r="G21" s="176"/>
      <c r="H21" s="176">
        <f t="shared" si="0"/>
        <v>0</v>
      </c>
    </row>
    <row r="22" spans="1:8">
      <c r="A22" s="33"/>
      <c r="B22" s="33" t="s">
        <v>68</v>
      </c>
      <c r="C22" s="33" t="s">
        <v>82</v>
      </c>
      <c r="D22" s="34">
        <v>150</v>
      </c>
      <c r="E22" s="34">
        <v>210</v>
      </c>
      <c r="F22" s="34"/>
      <c r="G22" s="34"/>
      <c r="H22" s="34">
        <f t="shared" si="0"/>
        <v>0</v>
      </c>
    </row>
    <row r="23" spans="1:8">
      <c r="A23" s="173"/>
      <c r="B23" s="173" t="s">
        <v>68</v>
      </c>
      <c r="C23" s="174" t="s">
        <v>83</v>
      </c>
      <c r="D23" s="175" t="s">
        <v>81</v>
      </c>
      <c r="E23" s="176">
        <f>E22*2</f>
        <v>420</v>
      </c>
      <c r="F23" s="176"/>
      <c r="G23" s="176"/>
      <c r="H23" s="176">
        <f t="shared" si="0"/>
        <v>0</v>
      </c>
    </row>
    <row r="24" spans="1:8">
      <c r="A24" s="33" t="s">
        <v>69</v>
      </c>
      <c r="B24" s="33" t="s">
        <v>67</v>
      </c>
      <c r="C24" s="33" t="s">
        <v>82</v>
      </c>
      <c r="D24" s="34">
        <v>290</v>
      </c>
      <c r="E24" s="34">
        <v>430</v>
      </c>
      <c r="F24" s="34"/>
      <c r="G24" s="34"/>
      <c r="H24" s="34">
        <f t="shared" si="0"/>
        <v>0</v>
      </c>
    </row>
    <row r="25" spans="1:8">
      <c r="A25" s="173"/>
      <c r="B25" s="173" t="s">
        <v>67</v>
      </c>
      <c r="C25" s="174" t="s">
        <v>83</v>
      </c>
      <c r="D25" s="175" t="s">
        <v>81</v>
      </c>
      <c r="E25" s="176">
        <f>E24*2</f>
        <v>860</v>
      </c>
      <c r="F25" s="176"/>
      <c r="G25" s="176"/>
      <c r="H25" s="176">
        <f t="shared" si="0"/>
        <v>0</v>
      </c>
    </row>
    <row r="26" spans="1:8">
      <c r="A26" s="33"/>
      <c r="B26" s="33" t="s">
        <v>70</v>
      </c>
      <c r="C26" s="33" t="s">
        <v>82</v>
      </c>
      <c r="D26" s="34">
        <v>140</v>
      </c>
      <c r="E26" s="34">
        <v>210</v>
      </c>
      <c r="F26" s="34"/>
      <c r="G26" s="34"/>
      <c r="H26" s="34">
        <f t="shared" si="0"/>
        <v>0</v>
      </c>
    </row>
    <row r="27" spans="1:8">
      <c r="A27" s="173"/>
      <c r="B27" s="173" t="s">
        <v>70</v>
      </c>
      <c r="C27" s="174" t="s">
        <v>83</v>
      </c>
      <c r="D27" s="175" t="s">
        <v>81</v>
      </c>
      <c r="E27" s="176">
        <f>E26*2</f>
        <v>420</v>
      </c>
      <c r="F27" s="176"/>
      <c r="G27" s="176"/>
      <c r="H27" s="176">
        <f t="shared" si="0"/>
        <v>0</v>
      </c>
    </row>
    <row r="28" spans="1:8">
      <c r="A28" s="33"/>
      <c r="B28" s="33" t="s">
        <v>68</v>
      </c>
      <c r="C28" s="33" t="s">
        <v>82</v>
      </c>
      <c r="D28" s="34">
        <v>140</v>
      </c>
      <c r="E28" s="34">
        <v>210</v>
      </c>
      <c r="F28" s="34"/>
      <c r="G28" s="34"/>
      <c r="H28" s="34">
        <f t="shared" si="0"/>
        <v>0</v>
      </c>
    </row>
    <row r="29" spans="1:8">
      <c r="A29" s="173"/>
      <c r="B29" s="173" t="s">
        <v>68</v>
      </c>
      <c r="C29" s="174" t="s">
        <v>83</v>
      </c>
      <c r="D29" s="175" t="s">
        <v>81</v>
      </c>
      <c r="E29" s="176">
        <f>E28*2</f>
        <v>420</v>
      </c>
      <c r="F29" s="176"/>
      <c r="G29" s="176"/>
      <c r="H29" s="176">
        <f t="shared" si="0"/>
        <v>0</v>
      </c>
    </row>
    <row r="30" spans="1:8">
      <c r="A30" s="33" t="s">
        <v>71</v>
      </c>
      <c r="B30" s="33" t="s">
        <v>243</v>
      </c>
      <c r="C30" s="33" t="s">
        <v>82</v>
      </c>
      <c r="D30" s="34">
        <v>18790</v>
      </c>
      <c r="E30" s="34">
        <v>28190</v>
      </c>
      <c r="F30" s="34"/>
      <c r="G30" s="34"/>
      <c r="H30" s="34">
        <f t="shared" si="0"/>
        <v>0</v>
      </c>
    </row>
    <row r="31" spans="1:8">
      <c r="A31" s="173"/>
      <c r="B31" s="173" t="s">
        <v>243</v>
      </c>
      <c r="C31" s="174" t="s">
        <v>83</v>
      </c>
      <c r="D31" s="175" t="s">
        <v>81</v>
      </c>
      <c r="E31" s="176">
        <f>E30*2</f>
        <v>56380</v>
      </c>
      <c r="F31" s="176"/>
      <c r="G31" s="176"/>
      <c r="H31" s="176">
        <f t="shared" si="0"/>
        <v>0</v>
      </c>
    </row>
    <row r="32" spans="1:8">
      <c r="A32" s="33"/>
      <c r="B32" s="33" t="s">
        <v>244</v>
      </c>
      <c r="C32" s="33" t="s">
        <v>82</v>
      </c>
      <c r="D32" s="34">
        <v>9390</v>
      </c>
      <c r="E32" s="34">
        <v>14080</v>
      </c>
      <c r="F32" s="34"/>
      <c r="G32" s="34"/>
      <c r="H32" s="34">
        <f t="shared" si="0"/>
        <v>0</v>
      </c>
    </row>
    <row r="33" spans="1:9">
      <c r="A33" s="173"/>
      <c r="B33" s="173" t="s">
        <v>244</v>
      </c>
      <c r="C33" s="174" t="s">
        <v>83</v>
      </c>
      <c r="D33" s="175" t="s">
        <v>81</v>
      </c>
      <c r="E33" s="176">
        <f>E32*2</f>
        <v>28160</v>
      </c>
      <c r="F33" s="176"/>
      <c r="G33" s="176"/>
      <c r="H33" s="176">
        <f t="shared" si="0"/>
        <v>0</v>
      </c>
    </row>
    <row r="34" spans="1:9">
      <c r="A34" s="33"/>
      <c r="B34" s="33" t="s">
        <v>245</v>
      </c>
      <c r="C34" s="33" t="s">
        <v>82</v>
      </c>
      <c r="D34" s="34">
        <v>9390</v>
      </c>
      <c r="E34" s="34">
        <v>14080</v>
      </c>
      <c r="F34" s="34"/>
      <c r="G34" s="34"/>
      <c r="H34" s="34">
        <f t="shared" si="0"/>
        <v>0</v>
      </c>
    </row>
    <row r="35" spans="1:9">
      <c r="A35" s="173"/>
      <c r="B35" s="173" t="s">
        <v>245</v>
      </c>
      <c r="C35" s="174" t="s">
        <v>83</v>
      </c>
      <c r="D35" s="175" t="s">
        <v>81</v>
      </c>
      <c r="E35" s="176">
        <f>E34*2</f>
        <v>28160</v>
      </c>
      <c r="F35" s="176"/>
      <c r="G35" s="176"/>
      <c r="H35" s="176">
        <f t="shared" si="0"/>
        <v>0</v>
      </c>
    </row>
    <row r="36" spans="1:9">
      <c r="A36" s="33" t="s">
        <v>75</v>
      </c>
      <c r="B36" s="33" t="s">
        <v>243</v>
      </c>
      <c r="C36" s="33" t="s">
        <v>82</v>
      </c>
      <c r="D36" s="34">
        <v>9500</v>
      </c>
      <c r="E36" s="34">
        <v>14250</v>
      </c>
      <c r="F36" s="34"/>
      <c r="G36" s="34"/>
      <c r="H36" s="34">
        <f t="shared" si="0"/>
        <v>0</v>
      </c>
    </row>
    <row r="37" spans="1:9">
      <c r="A37" s="173"/>
      <c r="B37" s="173" t="s">
        <v>243</v>
      </c>
      <c r="C37" s="174" t="s">
        <v>83</v>
      </c>
      <c r="D37" s="175" t="s">
        <v>81</v>
      </c>
      <c r="E37" s="176">
        <f>E36*2</f>
        <v>28500</v>
      </c>
      <c r="F37" s="176"/>
      <c r="G37" s="176"/>
      <c r="H37" s="176">
        <f t="shared" si="0"/>
        <v>0</v>
      </c>
    </row>
    <row r="38" spans="1:9">
      <c r="A38" s="33"/>
      <c r="B38" s="33" t="s">
        <v>245</v>
      </c>
      <c r="C38" s="33" t="s">
        <v>82</v>
      </c>
      <c r="D38" s="34">
        <v>4750</v>
      </c>
      <c r="E38" s="34">
        <v>7120</v>
      </c>
      <c r="F38" s="34"/>
      <c r="G38" s="34"/>
      <c r="H38" s="34">
        <f t="shared" si="0"/>
        <v>0</v>
      </c>
    </row>
    <row r="39" spans="1:9">
      <c r="A39" s="173"/>
      <c r="B39" s="173" t="s">
        <v>245</v>
      </c>
      <c r="C39" s="174" t="s">
        <v>83</v>
      </c>
      <c r="D39" s="175" t="s">
        <v>81</v>
      </c>
      <c r="E39" s="176">
        <f>E38*2</f>
        <v>14240</v>
      </c>
      <c r="F39" s="176"/>
      <c r="G39" s="176"/>
      <c r="H39" s="176">
        <f t="shared" si="0"/>
        <v>0</v>
      </c>
    </row>
    <row r="40" spans="1:9">
      <c r="A40" s="33" t="s">
        <v>76</v>
      </c>
      <c r="B40" s="33" t="s">
        <v>77</v>
      </c>
      <c r="C40" s="33" t="s">
        <v>82</v>
      </c>
      <c r="D40" s="34">
        <v>24800</v>
      </c>
      <c r="E40" s="34">
        <v>31960</v>
      </c>
      <c r="F40" s="34"/>
      <c r="G40" s="34"/>
      <c r="H40" s="34">
        <f t="shared" si="0"/>
        <v>0</v>
      </c>
    </row>
    <row r="41" spans="1:9">
      <c r="A41" s="173"/>
      <c r="B41" s="173" t="s">
        <v>77</v>
      </c>
      <c r="C41" s="174" t="s">
        <v>83</v>
      </c>
      <c r="D41" s="175" t="s">
        <v>81</v>
      </c>
      <c r="E41" s="176">
        <f>E40*2</f>
        <v>63920</v>
      </c>
      <c r="F41" s="176"/>
      <c r="G41" s="176"/>
      <c r="H41" s="176">
        <f t="shared" si="0"/>
        <v>0</v>
      </c>
    </row>
    <row r="42" spans="1:9">
      <c r="A42" s="33"/>
      <c r="B42" s="33" t="s">
        <v>78</v>
      </c>
      <c r="C42" s="33" t="s">
        <v>82</v>
      </c>
      <c r="D42" s="34">
        <v>6200</v>
      </c>
      <c r="E42" s="34">
        <v>7990</v>
      </c>
      <c r="F42" s="34"/>
      <c r="G42" s="34"/>
      <c r="H42" s="34">
        <f t="shared" si="0"/>
        <v>0</v>
      </c>
    </row>
    <row r="43" spans="1:9">
      <c r="A43" s="173"/>
      <c r="B43" s="173" t="s">
        <v>78</v>
      </c>
      <c r="C43" s="174" t="s">
        <v>83</v>
      </c>
      <c r="D43" s="175" t="s">
        <v>81</v>
      </c>
      <c r="E43" s="176">
        <f>E42*2</f>
        <v>15980</v>
      </c>
      <c r="F43" s="176"/>
      <c r="G43" s="176"/>
      <c r="H43" s="176">
        <f t="shared" si="0"/>
        <v>0</v>
      </c>
    </row>
    <row r="44" spans="1:9">
      <c r="A44" s="33"/>
      <c r="B44" s="33" t="s">
        <v>79</v>
      </c>
      <c r="C44" s="33" t="s">
        <v>82</v>
      </c>
      <c r="D44" s="34">
        <v>3100</v>
      </c>
      <c r="E44" s="34">
        <v>3990</v>
      </c>
      <c r="F44" s="34"/>
      <c r="G44" s="34"/>
      <c r="H44" s="34">
        <f t="shared" si="0"/>
        <v>0</v>
      </c>
    </row>
    <row r="45" spans="1:9" ht="18.5" thickBot="1">
      <c r="A45" s="177"/>
      <c r="B45" s="178" t="s">
        <v>79</v>
      </c>
      <c r="C45" s="179" t="s">
        <v>83</v>
      </c>
      <c r="D45" s="180" t="s">
        <v>81</v>
      </c>
      <c r="E45" s="181">
        <f>E44*2</f>
        <v>7980</v>
      </c>
      <c r="F45" s="181"/>
      <c r="G45" s="181"/>
      <c r="H45" s="181">
        <f t="shared" si="0"/>
        <v>0</v>
      </c>
    </row>
    <row r="46" spans="1:9" ht="18.5" thickTop="1">
      <c r="A46" s="36" t="s">
        <v>80</v>
      </c>
      <c r="B46" s="36"/>
      <c r="C46" s="39"/>
      <c r="D46" s="39"/>
      <c r="E46" s="36"/>
      <c r="F46" s="36"/>
      <c r="G46" s="37">
        <f>SUM(G4:G45)</f>
        <v>0</v>
      </c>
      <c r="H46" s="37">
        <f>SUM(H4:H45)</f>
        <v>0</v>
      </c>
      <c r="I46" t="s">
        <v>87</v>
      </c>
    </row>
    <row r="47" spans="1:9">
      <c r="A47" s="2"/>
      <c r="B47" s="2"/>
      <c r="C47" s="2"/>
      <c r="D47" s="2"/>
      <c r="E47" s="2"/>
      <c r="F47" s="2"/>
      <c r="G47" s="38"/>
      <c r="H47" s="38"/>
    </row>
    <row r="48" spans="1:9">
      <c r="A48" s="33" t="s">
        <v>127</v>
      </c>
      <c r="B48" s="31" t="s">
        <v>81</v>
      </c>
      <c r="C48" s="31" t="s">
        <v>81</v>
      </c>
      <c r="D48" s="31" t="s">
        <v>81</v>
      </c>
      <c r="E48" s="31" t="s">
        <v>81</v>
      </c>
      <c r="F48" s="31" t="s">
        <v>81</v>
      </c>
      <c r="G48" s="32" t="s">
        <v>81</v>
      </c>
      <c r="H48" s="34"/>
      <c r="I48" s="42" t="s">
        <v>88</v>
      </c>
    </row>
    <row r="49" spans="1:9">
      <c r="A49" s="2"/>
      <c r="B49" s="2"/>
      <c r="C49" s="2"/>
      <c r="D49" s="2"/>
      <c r="E49" s="2"/>
      <c r="F49" s="2"/>
      <c r="G49" s="38"/>
      <c r="H49" s="38"/>
      <c r="I49" s="44"/>
    </row>
    <row r="50" spans="1:9">
      <c r="A50" s="33" t="s">
        <v>85</v>
      </c>
      <c r="B50" s="31" t="s">
        <v>81</v>
      </c>
      <c r="C50" s="31" t="s">
        <v>81</v>
      </c>
      <c r="D50" s="31" t="s">
        <v>81</v>
      </c>
      <c r="E50" s="31" t="s">
        <v>81</v>
      </c>
      <c r="F50" s="31" t="s">
        <v>81</v>
      </c>
      <c r="G50" s="32" t="s">
        <v>81</v>
      </c>
      <c r="H50" s="34"/>
      <c r="I50" s="44" t="s">
        <v>125</v>
      </c>
    </row>
    <row r="51" spans="1:9">
      <c r="A51" s="2"/>
      <c r="B51" s="45"/>
      <c r="C51" s="45"/>
      <c r="D51" s="45"/>
      <c r="E51" s="45"/>
      <c r="F51" s="45"/>
      <c r="G51" s="69"/>
      <c r="H51" s="70"/>
      <c r="I51" s="44"/>
    </row>
    <row r="52" spans="1:9">
      <c r="A52" s="33" t="s">
        <v>123</v>
      </c>
      <c r="B52" s="31" t="s">
        <v>81</v>
      </c>
      <c r="C52" s="31" t="s">
        <v>81</v>
      </c>
      <c r="D52" s="31" t="s">
        <v>81</v>
      </c>
      <c r="E52" s="31" t="s">
        <v>81</v>
      </c>
      <c r="F52" s="31" t="s">
        <v>81</v>
      </c>
      <c r="G52" s="32" t="s">
        <v>81</v>
      </c>
      <c r="H52" s="34"/>
      <c r="I52" s="44" t="s">
        <v>126</v>
      </c>
    </row>
    <row r="53" spans="1:9">
      <c r="A53" s="2"/>
      <c r="B53" s="45"/>
      <c r="C53" s="45"/>
      <c r="D53" s="45"/>
      <c r="E53" s="45"/>
      <c r="F53" s="45"/>
      <c r="G53" s="69"/>
      <c r="H53" s="70"/>
      <c r="I53" s="44"/>
    </row>
    <row r="54" spans="1:9">
      <c r="A54" s="33" t="s">
        <v>124</v>
      </c>
      <c r="B54" s="31" t="s">
        <v>81</v>
      </c>
      <c r="C54" s="31" t="s">
        <v>81</v>
      </c>
      <c r="D54" s="31" t="s">
        <v>81</v>
      </c>
      <c r="E54" s="31" t="s">
        <v>81</v>
      </c>
      <c r="F54" s="31" t="s">
        <v>81</v>
      </c>
      <c r="G54" s="32" t="s">
        <v>81</v>
      </c>
      <c r="H54" s="34"/>
      <c r="I54" s="44" t="s">
        <v>128</v>
      </c>
    </row>
    <row r="55" spans="1:9" ht="18.5" thickBot="1">
      <c r="A55" s="2"/>
      <c r="B55" s="2"/>
      <c r="C55" s="2"/>
      <c r="D55" s="2"/>
      <c r="E55" s="2"/>
      <c r="F55" s="2"/>
      <c r="G55" s="38"/>
      <c r="H55" s="38"/>
      <c r="I55" s="43"/>
    </row>
    <row r="56" spans="1:9" ht="19" thickTop="1" thickBot="1">
      <c r="A56" s="33" t="s">
        <v>86</v>
      </c>
      <c r="B56" s="31" t="s">
        <v>81</v>
      </c>
      <c r="C56" s="31" t="s">
        <v>81</v>
      </c>
      <c r="D56" s="31" t="s">
        <v>81</v>
      </c>
      <c r="E56" s="31" t="s">
        <v>81</v>
      </c>
      <c r="F56" s="31" t="s">
        <v>81</v>
      </c>
      <c r="G56" s="40" t="s">
        <v>81</v>
      </c>
      <c r="H56" s="41">
        <f>H46+H48+H50+H52+H54</f>
        <v>0</v>
      </c>
      <c r="I56" s="44" t="s">
        <v>129</v>
      </c>
    </row>
    <row r="57" spans="1:9" ht="18.5" thickTop="1"/>
  </sheetData>
  <phoneticPr fontId="3"/>
  <pageMargins left="0.7" right="0.7" top="0.75" bottom="0.75" header="0.3" footer="0.3"/>
  <pageSetup paperSize="9" scale="65"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109D1-2D9C-41BD-8B03-78E8BF5D281A}">
  <sheetPr>
    <pageSetUpPr fitToPage="1"/>
  </sheetPr>
  <dimension ref="A1:M76"/>
  <sheetViews>
    <sheetView view="pageBreakPreview" zoomScale="55" zoomScaleNormal="85" zoomScaleSheetLayoutView="55" workbookViewId="0">
      <selection activeCell="K48" sqref="K48"/>
    </sheetView>
  </sheetViews>
  <sheetFormatPr defaultRowHeight="18"/>
  <cols>
    <col min="1" max="1" width="35.5" customWidth="1"/>
    <col min="2" max="2" width="27.9140625" customWidth="1"/>
    <col min="3" max="3" width="18.58203125" customWidth="1"/>
    <col min="5" max="8" width="13.58203125" customWidth="1"/>
    <col min="9" max="9" width="17.4140625" customWidth="1"/>
  </cols>
  <sheetData>
    <row r="1" spans="1:10" ht="22.5">
      <c r="A1" s="30" t="s">
        <v>203</v>
      </c>
    </row>
    <row r="3" spans="1:10" ht="36">
      <c r="A3" s="31" t="s">
        <v>1</v>
      </c>
      <c r="B3" s="31" t="s">
        <v>2</v>
      </c>
      <c r="C3" s="31" t="s">
        <v>84</v>
      </c>
      <c r="D3" s="67" t="s">
        <v>165</v>
      </c>
      <c r="E3" s="68" t="s">
        <v>149</v>
      </c>
      <c r="F3" s="68" t="s">
        <v>150</v>
      </c>
      <c r="G3" s="68" t="s">
        <v>151</v>
      </c>
      <c r="H3" s="68" t="s">
        <v>152</v>
      </c>
      <c r="I3" s="88" t="s">
        <v>212</v>
      </c>
    </row>
    <row r="4" spans="1:10">
      <c r="A4" s="33" t="s">
        <v>56</v>
      </c>
      <c r="B4" s="33" t="s">
        <v>57</v>
      </c>
      <c r="C4" s="33" t="s">
        <v>82</v>
      </c>
      <c r="D4" s="75">
        <v>3130</v>
      </c>
      <c r="E4" s="76">
        <v>101</v>
      </c>
      <c r="F4" s="76">
        <v>95</v>
      </c>
      <c r="G4" s="76">
        <v>102</v>
      </c>
      <c r="H4" s="76">
        <v>102</v>
      </c>
      <c r="I4" s="89">
        <f t="shared" ref="I4:I35" si="0">H4*D4</f>
        <v>319260</v>
      </c>
      <c r="J4" t="s">
        <v>153</v>
      </c>
    </row>
    <row r="5" spans="1:10">
      <c r="A5" s="173"/>
      <c r="B5" s="173" t="s">
        <v>57</v>
      </c>
      <c r="C5" s="174" t="s">
        <v>83</v>
      </c>
      <c r="D5" s="182">
        <v>3130</v>
      </c>
      <c r="E5" s="182">
        <v>124</v>
      </c>
      <c r="F5" s="182">
        <v>107</v>
      </c>
      <c r="G5" s="182">
        <v>81</v>
      </c>
      <c r="H5" s="182">
        <v>74</v>
      </c>
      <c r="I5" s="157">
        <f t="shared" si="0"/>
        <v>231620</v>
      </c>
    </row>
    <row r="6" spans="1:10">
      <c r="A6" s="33" t="s">
        <v>59</v>
      </c>
      <c r="B6" s="33" t="s">
        <v>60</v>
      </c>
      <c r="C6" s="33" t="s">
        <v>82</v>
      </c>
      <c r="D6" s="75">
        <v>2150</v>
      </c>
      <c r="E6" s="76">
        <v>76</v>
      </c>
      <c r="F6" s="76">
        <v>95</v>
      </c>
      <c r="G6" s="76">
        <v>103</v>
      </c>
      <c r="H6" s="76">
        <v>100</v>
      </c>
      <c r="I6" s="89">
        <f t="shared" si="0"/>
        <v>215000</v>
      </c>
    </row>
    <row r="7" spans="1:10">
      <c r="A7" s="173"/>
      <c r="B7" s="173" t="s">
        <v>60</v>
      </c>
      <c r="C7" s="174" t="s">
        <v>173</v>
      </c>
      <c r="D7" s="182">
        <v>1070</v>
      </c>
      <c r="E7" s="182">
        <v>18</v>
      </c>
      <c r="F7" s="182">
        <v>18</v>
      </c>
      <c r="G7" s="182">
        <v>13</v>
      </c>
      <c r="H7" s="182">
        <v>15</v>
      </c>
      <c r="I7" s="157">
        <f t="shared" si="0"/>
        <v>16050</v>
      </c>
    </row>
    <row r="8" spans="1:10">
      <c r="A8" s="33"/>
      <c r="B8" s="33" t="s">
        <v>61</v>
      </c>
      <c r="C8" s="33" t="s">
        <v>82</v>
      </c>
      <c r="D8" s="75">
        <v>3020</v>
      </c>
      <c r="E8" s="76">
        <v>42</v>
      </c>
      <c r="F8" s="76">
        <v>34</v>
      </c>
      <c r="G8" s="76">
        <v>29</v>
      </c>
      <c r="H8" s="76">
        <v>59</v>
      </c>
      <c r="I8" s="89">
        <f t="shared" si="0"/>
        <v>178180</v>
      </c>
    </row>
    <row r="9" spans="1:10">
      <c r="A9" s="173"/>
      <c r="B9" s="173" t="s">
        <v>61</v>
      </c>
      <c r="C9" s="174" t="s">
        <v>173</v>
      </c>
      <c r="D9" s="182">
        <v>1510</v>
      </c>
      <c r="E9" s="182">
        <v>4</v>
      </c>
      <c r="F9" s="182">
        <v>4</v>
      </c>
      <c r="G9" s="182">
        <v>7</v>
      </c>
      <c r="H9" s="182">
        <v>2</v>
      </c>
      <c r="I9" s="157">
        <f t="shared" si="0"/>
        <v>3020</v>
      </c>
    </row>
    <row r="10" spans="1:10">
      <c r="A10" s="33"/>
      <c r="B10" s="33" t="s">
        <v>154</v>
      </c>
      <c r="C10" s="33" t="s">
        <v>82</v>
      </c>
      <c r="D10" s="75">
        <v>4030</v>
      </c>
      <c r="E10" s="76">
        <v>38</v>
      </c>
      <c r="F10" s="76">
        <v>32</v>
      </c>
      <c r="G10" s="76">
        <v>0</v>
      </c>
      <c r="H10" s="76">
        <v>6</v>
      </c>
      <c r="I10" s="89">
        <f t="shared" si="0"/>
        <v>24180</v>
      </c>
      <c r="J10" t="s">
        <v>155</v>
      </c>
    </row>
    <row r="11" spans="1:10">
      <c r="A11" s="173"/>
      <c r="B11" s="173" t="s">
        <v>154</v>
      </c>
      <c r="C11" s="174" t="s">
        <v>173</v>
      </c>
      <c r="D11" s="182">
        <v>2010</v>
      </c>
      <c r="E11" s="182">
        <v>0</v>
      </c>
      <c r="F11" s="182">
        <v>3</v>
      </c>
      <c r="G11" s="182">
        <v>1</v>
      </c>
      <c r="H11" s="182">
        <v>0</v>
      </c>
      <c r="I11" s="157">
        <f t="shared" si="0"/>
        <v>0</v>
      </c>
    </row>
    <row r="12" spans="1:10" hidden="1">
      <c r="A12" s="33"/>
      <c r="B12" s="33" t="s">
        <v>62</v>
      </c>
      <c r="C12" s="33" t="s">
        <v>82</v>
      </c>
      <c r="D12" s="75">
        <v>4030</v>
      </c>
      <c r="E12" s="76"/>
      <c r="F12" s="76"/>
      <c r="G12" s="76"/>
      <c r="H12" s="76"/>
      <c r="I12" s="89">
        <f t="shared" si="0"/>
        <v>0</v>
      </c>
    </row>
    <row r="13" spans="1:10" hidden="1">
      <c r="A13" s="173"/>
      <c r="B13" s="173"/>
      <c r="C13" s="174"/>
      <c r="D13" s="182" t="s">
        <v>81</v>
      </c>
      <c r="E13" s="182"/>
      <c r="F13" s="182"/>
      <c r="G13" s="182"/>
      <c r="H13" s="182"/>
      <c r="I13" s="157" t="e">
        <f t="shared" si="0"/>
        <v>#VALUE!</v>
      </c>
    </row>
    <row r="14" spans="1:10" hidden="1">
      <c r="A14" s="33"/>
      <c r="B14" s="33" t="s">
        <v>62</v>
      </c>
      <c r="C14" s="33" t="s">
        <v>83</v>
      </c>
      <c r="D14" s="75">
        <v>9200</v>
      </c>
      <c r="E14" s="76"/>
      <c r="F14" s="76"/>
      <c r="G14" s="76"/>
      <c r="H14" s="76"/>
      <c r="I14" s="89">
        <f t="shared" si="0"/>
        <v>0</v>
      </c>
    </row>
    <row r="15" spans="1:10" hidden="1">
      <c r="A15" s="173"/>
      <c r="B15" s="173"/>
      <c r="C15" s="174"/>
      <c r="D15" s="182" t="s">
        <v>81</v>
      </c>
      <c r="E15" s="182"/>
      <c r="F15" s="182"/>
      <c r="G15" s="182"/>
      <c r="H15" s="182"/>
      <c r="I15" s="157" t="e">
        <f t="shared" si="0"/>
        <v>#VALUE!</v>
      </c>
    </row>
    <row r="16" spans="1:10" hidden="1">
      <c r="A16" s="33"/>
      <c r="B16" s="33" t="s">
        <v>63</v>
      </c>
      <c r="C16" s="33" t="s">
        <v>82</v>
      </c>
      <c r="D16" s="75">
        <v>9200</v>
      </c>
      <c r="E16" s="76"/>
      <c r="F16" s="76"/>
      <c r="G16" s="76"/>
      <c r="H16" s="76"/>
      <c r="I16" s="89">
        <f t="shared" si="0"/>
        <v>0</v>
      </c>
    </row>
    <row r="17" spans="1:10" hidden="1">
      <c r="A17" s="173"/>
      <c r="B17" s="173"/>
      <c r="C17" s="174"/>
      <c r="D17" s="182" t="s">
        <v>81</v>
      </c>
      <c r="E17" s="182"/>
      <c r="F17" s="182"/>
      <c r="G17" s="182"/>
      <c r="H17" s="182"/>
      <c r="I17" s="157" t="e">
        <f t="shared" si="0"/>
        <v>#VALUE!</v>
      </c>
    </row>
    <row r="18" spans="1:10" hidden="1">
      <c r="A18" s="33"/>
      <c r="B18" s="33" t="s">
        <v>63</v>
      </c>
      <c r="C18" s="33" t="s">
        <v>83</v>
      </c>
      <c r="D18" s="75">
        <v>620</v>
      </c>
      <c r="E18" s="76"/>
      <c r="F18" s="76"/>
      <c r="G18" s="76"/>
      <c r="H18" s="76"/>
      <c r="I18" s="89">
        <f t="shared" si="0"/>
        <v>0</v>
      </c>
    </row>
    <row r="19" spans="1:10" hidden="1">
      <c r="A19" s="173"/>
      <c r="B19" s="173"/>
      <c r="C19" s="174"/>
      <c r="D19" s="182" t="s">
        <v>81</v>
      </c>
      <c r="E19" s="182"/>
      <c r="F19" s="182"/>
      <c r="G19" s="182"/>
      <c r="H19" s="182"/>
      <c r="I19" s="157" t="e">
        <f t="shared" si="0"/>
        <v>#VALUE!</v>
      </c>
    </row>
    <row r="20" spans="1:10" hidden="1">
      <c r="A20" s="33"/>
      <c r="B20" s="33" t="s">
        <v>64</v>
      </c>
      <c r="C20" s="33" t="s">
        <v>82</v>
      </c>
      <c r="D20" s="75">
        <v>310</v>
      </c>
      <c r="E20" s="76"/>
      <c r="F20" s="76"/>
      <c r="G20" s="76"/>
      <c r="H20" s="76"/>
      <c r="I20" s="89">
        <f t="shared" si="0"/>
        <v>0</v>
      </c>
    </row>
    <row r="21" spans="1:10" hidden="1">
      <c r="A21" s="173"/>
      <c r="B21" s="173"/>
      <c r="C21" s="174"/>
      <c r="D21" s="182" t="s">
        <v>81</v>
      </c>
      <c r="E21" s="182"/>
      <c r="F21" s="182"/>
      <c r="G21" s="182"/>
      <c r="H21" s="182"/>
      <c r="I21" s="157" t="e">
        <f t="shared" si="0"/>
        <v>#VALUE!</v>
      </c>
    </row>
    <row r="22" spans="1:10" hidden="1">
      <c r="A22" s="33"/>
      <c r="B22" s="33" t="s">
        <v>64</v>
      </c>
      <c r="C22" s="33" t="s">
        <v>83</v>
      </c>
      <c r="D22" s="75">
        <v>310</v>
      </c>
      <c r="E22" s="76"/>
      <c r="F22" s="76"/>
      <c r="G22" s="76"/>
      <c r="H22" s="76"/>
      <c r="I22" s="89">
        <f t="shared" si="0"/>
        <v>0</v>
      </c>
    </row>
    <row r="23" spans="1:10" hidden="1">
      <c r="A23" s="173"/>
      <c r="B23" s="173"/>
      <c r="C23" s="174"/>
      <c r="D23" s="182" t="s">
        <v>81</v>
      </c>
      <c r="E23" s="182"/>
      <c r="F23" s="182"/>
      <c r="G23" s="182"/>
      <c r="H23" s="182"/>
      <c r="I23" s="157" t="e">
        <f t="shared" si="0"/>
        <v>#VALUE!</v>
      </c>
    </row>
    <row r="24" spans="1:10">
      <c r="A24" s="33" t="s">
        <v>65</v>
      </c>
      <c r="B24" s="33" t="s">
        <v>156</v>
      </c>
      <c r="C24" s="33" t="s">
        <v>82</v>
      </c>
      <c r="D24" s="75">
        <v>620</v>
      </c>
      <c r="E24" s="76">
        <v>86553</v>
      </c>
      <c r="F24" s="76">
        <v>99477</v>
      </c>
      <c r="G24" s="76">
        <v>100855</v>
      </c>
      <c r="H24" s="76">
        <v>101631</v>
      </c>
      <c r="I24" s="89">
        <f t="shared" si="0"/>
        <v>63011220</v>
      </c>
      <c r="J24" t="s">
        <v>157</v>
      </c>
    </row>
    <row r="25" spans="1:10">
      <c r="A25" s="173"/>
      <c r="B25" s="173" t="s">
        <v>156</v>
      </c>
      <c r="C25" s="174" t="s">
        <v>173</v>
      </c>
      <c r="D25" s="182">
        <v>310</v>
      </c>
      <c r="E25" s="182"/>
      <c r="F25" s="182">
        <v>2501</v>
      </c>
      <c r="G25" s="182">
        <v>3048</v>
      </c>
      <c r="H25" s="182">
        <v>3235</v>
      </c>
      <c r="I25" s="157">
        <f t="shared" si="0"/>
        <v>1002850</v>
      </c>
    </row>
    <row r="26" spans="1:10">
      <c r="A26" s="33"/>
      <c r="B26" s="33" t="s">
        <v>158</v>
      </c>
      <c r="C26" s="33" t="s">
        <v>82</v>
      </c>
      <c r="D26" s="75">
        <v>310</v>
      </c>
      <c r="E26" s="76">
        <v>86092</v>
      </c>
      <c r="F26" s="76">
        <v>94845</v>
      </c>
      <c r="G26" s="76">
        <v>96882</v>
      </c>
      <c r="H26" s="76">
        <v>90947</v>
      </c>
      <c r="I26" s="89">
        <f t="shared" si="0"/>
        <v>28193570</v>
      </c>
    </row>
    <row r="27" spans="1:10">
      <c r="A27" s="173"/>
      <c r="B27" s="173" t="s">
        <v>158</v>
      </c>
      <c r="C27" s="174" t="s">
        <v>173</v>
      </c>
      <c r="D27" s="182">
        <v>150</v>
      </c>
      <c r="E27" s="182"/>
      <c r="F27" s="182">
        <v>1508</v>
      </c>
      <c r="G27" s="182">
        <v>1954</v>
      </c>
      <c r="H27" s="182">
        <v>1969</v>
      </c>
      <c r="I27" s="157">
        <f t="shared" si="0"/>
        <v>295350</v>
      </c>
    </row>
    <row r="28" spans="1:10">
      <c r="A28" s="33"/>
      <c r="B28" s="33" t="s">
        <v>159</v>
      </c>
      <c r="C28" s="33" t="s">
        <v>82</v>
      </c>
      <c r="D28" s="75">
        <v>310</v>
      </c>
      <c r="E28" s="76">
        <v>21048</v>
      </c>
      <c r="F28" s="76">
        <v>24886</v>
      </c>
      <c r="G28" s="76">
        <v>25029</v>
      </c>
      <c r="H28" s="76">
        <v>29007</v>
      </c>
      <c r="I28" s="89">
        <f t="shared" si="0"/>
        <v>8992170</v>
      </c>
    </row>
    <row r="29" spans="1:10">
      <c r="A29" s="173"/>
      <c r="B29" s="173" t="s">
        <v>159</v>
      </c>
      <c r="C29" s="174" t="s">
        <v>173</v>
      </c>
      <c r="D29" s="182">
        <v>150</v>
      </c>
      <c r="E29" s="182"/>
      <c r="F29" s="182">
        <v>503</v>
      </c>
      <c r="G29" s="182">
        <v>644</v>
      </c>
      <c r="H29" s="182">
        <v>709</v>
      </c>
      <c r="I29" s="157">
        <f t="shared" si="0"/>
        <v>106350</v>
      </c>
    </row>
    <row r="30" spans="1:10">
      <c r="A30" s="33" t="s">
        <v>66</v>
      </c>
      <c r="B30" s="33" t="s">
        <v>67</v>
      </c>
      <c r="C30" s="33" t="s">
        <v>82</v>
      </c>
      <c r="D30" s="75">
        <v>310</v>
      </c>
      <c r="E30" s="76">
        <v>8433</v>
      </c>
      <c r="F30" s="76">
        <v>9605</v>
      </c>
      <c r="G30" s="76">
        <v>10510</v>
      </c>
      <c r="H30" s="76">
        <v>11487</v>
      </c>
      <c r="I30" s="89">
        <f t="shared" si="0"/>
        <v>3560970</v>
      </c>
    </row>
    <row r="31" spans="1:10">
      <c r="A31" s="173"/>
      <c r="B31" s="173" t="s">
        <v>67</v>
      </c>
      <c r="C31" s="174" t="s">
        <v>173</v>
      </c>
      <c r="D31" s="182">
        <v>150</v>
      </c>
      <c r="E31" s="182"/>
      <c r="F31" s="182">
        <v>200</v>
      </c>
      <c r="G31" s="182">
        <v>327</v>
      </c>
      <c r="H31" s="182">
        <v>275</v>
      </c>
      <c r="I31" s="157">
        <f t="shared" si="0"/>
        <v>41250</v>
      </c>
    </row>
    <row r="32" spans="1:10">
      <c r="A32" s="33"/>
      <c r="B32" s="33" t="s">
        <v>68</v>
      </c>
      <c r="C32" s="33" t="s">
        <v>82</v>
      </c>
      <c r="D32" s="75">
        <v>150</v>
      </c>
      <c r="E32" s="76">
        <v>6609</v>
      </c>
      <c r="F32" s="76">
        <v>9073</v>
      </c>
      <c r="G32" s="76">
        <v>9883</v>
      </c>
      <c r="H32" s="76">
        <v>10716</v>
      </c>
      <c r="I32" s="89">
        <f t="shared" si="0"/>
        <v>1607400</v>
      </c>
    </row>
    <row r="33" spans="1:9">
      <c r="A33" s="173"/>
      <c r="B33" s="173" t="s">
        <v>68</v>
      </c>
      <c r="C33" s="174" t="s">
        <v>173</v>
      </c>
      <c r="D33" s="182">
        <v>120</v>
      </c>
      <c r="E33" s="182"/>
      <c r="F33" s="182">
        <v>239</v>
      </c>
      <c r="G33" s="182">
        <v>295</v>
      </c>
      <c r="H33" s="182">
        <v>397</v>
      </c>
      <c r="I33" s="157">
        <f t="shared" si="0"/>
        <v>47640</v>
      </c>
    </row>
    <row r="34" spans="1:9">
      <c r="A34" s="33" t="s">
        <v>69</v>
      </c>
      <c r="B34" s="33" t="s">
        <v>67</v>
      </c>
      <c r="C34" s="33" t="s">
        <v>82</v>
      </c>
      <c r="D34" s="75">
        <v>290</v>
      </c>
      <c r="E34" s="76">
        <v>8270</v>
      </c>
      <c r="F34" s="76">
        <v>9117</v>
      </c>
      <c r="G34" s="76">
        <v>9134</v>
      </c>
      <c r="H34" s="76">
        <v>9459</v>
      </c>
      <c r="I34" s="89">
        <f t="shared" si="0"/>
        <v>2743110</v>
      </c>
    </row>
    <row r="35" spans="1:9">
      <c r="A35" s="173"/>
      <c r="B35" s="173" t="s">
        <v>67</v>
      </c>
      <c r="C35" s="174" t="s">
        <v>173</v>
      </c>
      <c r="D35" s="182">
        <v>140</v>
      </c>
      <c r="E35" s="182"/>
      <c r="F35" s="182">
        <v>14</v>
      </c>
      <c r="G35" s="182">
        <v>35</v>
      </c>
      <c r="H35" s="182">
        <v>19</v>
      </c>
      <c r="I35" s="157">
        <f t="shared" si="0"/>
        <v>2660</v>
      </c>
    </row>
    <row r="36" spans="1:9">
      <c r="A36" s="33"/>
      <c r="B36" s="33" t="s">
        <v>70</v>
      </c>
      <c r="C36" s="33" t="s">
        <v>82</v>
      </c>
      <c r="D36" s="75">
        <v>140</v>
      </c>
      <c r="E36" s="76">
        <v>2052</v>
      </c>
      <c r="F36" s="76">
        <v>2121</v>
      </c>
      <c r="G36" s="76">
        <v>2080</v>
      </c>
      <c r="H36" s="76">
        <v>2051</v>
      </c>
      <c r="I36" s="89">
        <f t="shared" ref="I36:I60" si="1">H36*D36</f>
        <v>287140</v>
      </c>
    </row>
    <row r="37" spans="1:9">
      <c r="A37" s="173"/>
      <c r="B37" s="173" t="s">
        <v>70</v>
      </c>
      <c r="C37" s="174" t="s">
        <v>173</v>
      </c>
      <c r="D37" s="182">
        <v>120</v>
      </c>
      <c r="E37" s="182"/>
      <c r="F37" s="182">
        <v>0</v>
      </c>
      <c r="G37" s="182">
        <v>0</v>
      </c>
      <c r="H37" s="182">
        <v>0</v>
      </c>
      <c r="I37" s="157">
        <f t="shared" si="1"/>
        <v>0</v>
      </c>
    </row>
    <row r="38" spans="1:9">
      <c r="A38" s="33"/>
      <c r="B38" s="33" t="s">
        <v>68</v>
      </c>
      <c r="C38" s="33" t="s">
        <v>82</v>
      </c>
      <c r="D38" s="75">
        <v>140</v>
      </c>
      <c r="E38" s="76">
        <v>15864</v>
      </c>
      <c r="F38" s="76">
        <v>18454</v>
      </c>
      <c r="G38" s="76">
        <v>20602</v>
      </c>
      <c r="H38" s="76">
        <v>21169</v>
      </c>
      <c r="I38" s="89">
        <f t="shared" si="1"/>
        <v>2963660</v>
      </c>
    </row>
    <row r="39" spans="1:9">
      <c r="A39" s="173"/>
      <c r="B39" s="173" t="s">
        <v>68</v>
      </c>
      <c r="C39" s="174" t="s">
        <v>173</v>
      </c>
      <c r="D39" s="182">
        <v>120</v>
      </c>
      <c r="E39" s="182"/>
      <c r="F39" s="182">
        <v>55</v>
      </c>
      <c r="G39" s="182">
        <v>132</v>
      </c>
      <c r="H39" s="182">
        <v>280</v>
      </c>
      <c r="I39" s="157">
        <f t="shared" si="1"/>
        <v>33600</v>
      </c>
    </row>
    <row r="40" spans="1:9">
      <c r="A40" s="33" t="s">
        <v>71</v>
      </c>
      <c r="B40" s="33" t="s">
        <v>72</v>
      </c>
      <c r="C40" s="33" t="s">
        <v>82</v>
      </c>
      <c r="D40" s="75">
        <v>18790</v>
      </c>
      <c r="E40" s="76">
        <v>176</v>
      </c>
      <c r="F40" s="76">
        <v>208</v>
      </c>
      <c r="G40" s="76">
        <v>213</v>
      </c>
      <c r="H40" s="76">
        <v>217</v>
      </c>
      <c r="I40" s="89">
        <f t="shared" si="1"/>
        <v>4077430</v>
      </c>
    </row>
    <row r="41" spans="1:9">
      <c r="A41" s="173"/>
      <c r="B41" s="173" t="s">
        <v>72</v>
      </c>
      <c r="C41" s="174" t="s">
        <v>173</v>
      </c>
      <c r="D41" s="182">
        <v>9390</v>
      </c>
      <c r="E41" s="182">
        <v>16</v>
      </c>
      <c r="F41" s="182">
        <v>13</v>
      </c>
      <c r="G41" s="182">
        <v>19</v>
      </c>
      <c r="H41" s="182">
        <v>23</v>
      </c>
      <c r="I41" s="157">
        <f t="shared" si="1"/>
        <v>215970</v>
      </c>
    </row>
    <row r="42" spans="1:9">
      <c r="A42" s="33"/>
      <c r="B42" s="33" t="s">
        <v>72</v>
      </c>
      <c r="C42" s="33" t="s">
        <v>83</v>
      </c>
      <c r="D42" s="75">
        <v>37570</v>
      </c>
      <c r="E42" s="76">
        <v>11</v>
      </c>
      <c r="F42" s="76">
        <v>21</v>
      </c>
      <c r="G42" s="76">
        <v>25</v>
      </c>
      <c r="H42" s="76">
        <v>33</v>
      </c>
      <c r="I42" s="89">
        <f t="shared" si="1"/>
        <v>1239810</v>
      </c>
    </row>
    <row r="43" spans="1:9">
      <c r="A43" s="173"/>
      <c r="B43" s="173" t="s">
        <v>72</v>
      </c>
      <c r="C43" s="174" t="s">
        <v>174</v>
      </c>
      <c r="D43" s="182">
        <v>18780</v>
      </c>
      <c r="E43" s="182">
        <v>2</v>
      </c>
      <c r="F43" s="182">
        <v>1</v>
      </c>
      <c r="G43" s="182">
        <v>2</v>
      </c>
      <c r="H43" s="182">
        <v>3</v>
      </c>
      <c r="I43" s="157">
        <f t="shared" si="1"/>
        <v>56340</v>
      </c>
    </row>
    <row r="44" spans="1:9">
      <c r="A44" s="33"/>
      <c r="B44" s="33" t="s">
        <v>73</v>
      </c>
      <c r="C44" s="33" t="s">
        <v>82</v>
      </c>
      <c r="D44" s="75">
        <v>9390</v>
      </c>
      <c r="E44" s="76">
        <v>8</v>
      </c>
      <c r="F44" s="76">
        <v>8</v>
      </c>
      <c r="G44" s="76">
        <v>3</v>
      </c>
      <c r="H44" s="76">
        <v>10</v>
      </c>
      <c r="I44" s="89">
        <f t="shared" si="1"/>
        <v>93900</v>
      </c>
    </row>
    <row r="45" spans="1:9">
      <c r="A45" s="173"/>
      <c r="B45" s="173" t="s">
        <v>73</v>
      </c>
      <c r="C45" s="174" t="s">
        <v>173</v>
      </c>
      <c r="D45" s="182">
        <v>4690</v>
      </c>
      <c r="E45" s="182">
        <v>0</v>
      </c>
      <c r="F45" s="182">
        <v>0</v>
      </c>
      <c r="G45" s="182">
        <v>0</v>
      </c>
      <c r="H45" s="182">
        <v>1</v>
      </c>
      <c r="I45" s="157">
        <f t="shared" si="1"/>
        <v>4690</v>
      </c>
    </row>
    <row r="46" spans="1:9">
      <c r="A46" s="33"/>
      <c r="B46" s="33" t="s">
        <v>73</v>
      </c>
      <c r="C46" s="33" t="s">
        <v>83</v>
      </c>
      <c r="D46" s="75">
        <v>18790</v>
      </c>
      <c r="E46" s="76">
        <v>0</v>
      </c>
      <c r="F46" s="76">
        <v>0</v>
      </c>
      <c r="G46" s="76">
        <v>0</v>
      </c>
      <c r="H46" s="76">
        <v>0</v>
      </c>
      <c r="I46" s="89">
        <f t="shared" si="1"/>
        <v>0</v>
      </c>
    </row>
    <row r="47" spans="1:9">
      <c r="A47" s="173"/>
      <c r="B47" s="173" t="s">
        <v>73</v>
      </c>
      <c r="C47" s="174" t="s">
        <v>174</v>
      </c>
      <c r="D47" s="182">
        <v>9390</v>
      </c>
      <c r="E47" s="182">
        <v>0</v>
      </c>
      <c r="F47" s="182">
        <v>0</v>
      </c>
      <c r="G47" s="182">
        <v>0</v>
      </c>
      <c r="H47" s="182">
        <v>0</v>
      </c>
      <c r="I47" s="157">
        <f t="shared" si="1"/>
        <v>0</v>
      </c>
    </row>
    <row r="48" spans="1:9">
      <c r="A48" s="33"/>
      <c r="B48" s="33" t="s">
        <v>74</v>
      </c>
      <c r="C48" s="33" t="s">
        <v>82</v>
      </c>
      <c r="D48" s="75">
        <v>9390</v>
      </c>
      <c r="E48" s="76">
        <v>522</v>
      </c>
      <c r="F48" s="76">
        <v>568</v>
      </c>
      <c r="G48" s="76">
        <v>564</v>
      </c>
      <c r="H48" s="76">
        <v>591</v>
      </c>
      <c r="I48" s="89">
        <f t="shared" si="1"/>
        <v>5549490</v>
      </c>
    </row>
    <row r="49" spans="1:13">
      <c r="A49" s="173"/>
      <c r="B49" s="173" t="s">
        <v>74</v>
      </c>
      <c r="C49" s="174" t="s">
        <v>173</v>
      </c>
      <c r="D49" s="182">
        <v>4690</v>
      </c>
      <c r="E49" s="182">
        <v>29</v>
      </c>
      <c r="F49" s="182">
        <v>41</v>
      </c>
      <c r="G49" s="182">
        <v>34</v>
      </c>
      <c r="H49" s="182">
        <v>37</v>
      </c>
      <c r="I49" s="157">
        <f t="shared" si="1"/>
        <v>173530</v>
      </c>
    </row>
    <row r="50" spans="1:13">
      <c r="A50" s="33"/>
      <c r="B50" s="33" t="s">
        <v>74</v>
      </c>
      <c r="C50" s="33" t="s">
        <v>83</v>
      </c>
      <c r="D50" s="75">
        <v>18790</v>
      </c>
      <c r="E50" s="76">
        <v>96</v>
      </c>
      <c r="F50" s="76">
        <v>106</v>
      </c>
      <c r="G50" s="76">
        <v>115</v>
      </c>
      <c r="H50" s="76">
        <v>133</v>
      </c>
      <c r="I50" s="89">
        <f t="shared" si="1"/>
        <v>2499070</v>
      </c>
    </row>
    <row r="51" spans="1:13">
      <c r="A51" s="173"/>
      <c r="B51" s="173" t="s">
        <v>74</v>
      </c>
      <c r="C51" s="174" t="s">
        <v>174</v>
      </c>
      <c r="D51" s="182">
        <v>9390</v>
      </c>
      <c r="E51" s="182">
        <v>8</v>
      </c>
      <c r="F51" s="182">
        <v>6</v>
      </c>
      <c r="G51" s="182">
        <v>7</v>
      </c>
      <c r="H51" s="182">
        <v>6</v>
      </c>
      <c r="I51" s="157">
        <f t="shared" si="1"/>
        <v>56340</v>
      </c>
    </row>
    <row r="52" spans="1:13">
      <c r="A52" s="33" t="s">
        <v>75</v>
      </c>
      <c r="B52" s="33" t="s">
        <v>72</v>
      </c>
      <c r="C52" s="33" t="s">
        <v>82</v>
      </c>
      <c r="D52" s="75">
        <v>9500</v>
      </c>
      <c r="E52" s="76">
        <v>146</v>
      </c>
      <c r="F52" s="76">
        <v>190</v>
      </c>
      <c r="G52" s="76">
        <v>218</v>
      </c>
      <c r="H52" s="76">
        <v>243</v>
      </c>
      <c r="I52" s="89">
        <f t="shared" si="1"/>
        <v>2308500</v>
      </c>
    </row>
    <row r="53" spans="1:13">
      <c r="A53" s="173"/>
      <c r="B53" s="173" t="s">
        <v>72</v>
      </c>
      <c r="C53" s="174" t="s">
        <v>173</v>
      </c>
      <c r="D53" s="182">
        <v>4750</v>
      </c>
      <c r="E53" s="182">
        <v>6</v>
      </c>
      <c r="F53" s="182">
        <v>6</v>
      </c>
      <c r="G53" s="182">
        <v>6</v>
      </c>
      <c r="H53" s="182">
        <v>6</v>
      </c>
      <c r="I53" s="157">
        <f t="shared" si="1"/>
        <v>28500</v>
      </c>
    </row>
    <row r="54" spans="1:13">
      <c r="A54" s="33"/>
      <c r="B54" s="33" t="s">
        <v>72</v>
      </c>
      <c r="C54" s="33" t="s">
        <v>83</v>
      </c>
      <c r="D54" s="75">
        <v>19010</v>
      </c>
      <c r="E54" s="76">
        <v>11</v>
      </c>
      <c r="F54" s="76">
        <v>13</v>
      </c>
      <c r="G54" s="76">
        <v>18</v>
      </c>
      <c r="H54" s="76">
        <v>19</v>
      </c>
      <c r="I54" s="89">
        <f t="shared" si="1"/>
        <v>361190</v>
      </c>
    </row>
    <row r="55" spans="1:13">
      <c r="A55" s="173"/>
      <c r="B55" s="173" t="s">
        <v>72</v>
      </c>
      <c r="C55" s="174" t="s">
        <v>174</v>
      </c>
      <c r="D55" s="182">
        <v>9500</v>
      </c>
      <c r="E55" s="182">
        <v>1</v>
      </c>
      <c r="F55" s="182">
        <v>0</v>
      </c>
      <c r="G55" s="182">
        <v>1</v>
      </c>
      <c r="H55" s="182">
        <v>3</v>
      </c>
      <c r="I55" s="157">
        <f t="shared" si="1"/>
        <v>28500</v>
      </c>
    </row>
    <row r="56" spans="1:13">
      <c r="A56" s="33"/>
      <c r="B56" s="33" t="s">
        <v>74</v>
      </c>
      <c r="C56" s="33" t="s">
        <v>82</v>
      </c>
      <c r="D56" s="75">
        <v>4750</v>
      </c>
      <c r="E56" s="76">
        <v>376</v>
      </c>
      <c r="F56" s="76">
        <v>290</v>
      </c>
      <c r="G56" s="76">
        <v>309</v>
      </c>
      <c r="H56" s="76">
        <v>344</v>
      </c>
      <c r="I56" s="89">
        <f t="shared" si="1"/>
        <v>1634000</v>
      </c>
    </row>
    <row r="57" spans="1:13">
      <c r="A57" s="173"/>
      <c r="B57" s="173" t="s">
        <v>74</v>
      </c>
      <c r="C57" s="174" t="s">
        <v>173</v>
      </c>
      <c r="D57" s="182">
        <v>2370</v>
      </c>
      <c r="E57" s="182">
        <v>6</v>
      </c>
      <c r="F57" s="182">
        <v>8</v>
      </c>
      <c r="G57" s="182">
        <v>13</v>
      </c>
      <c r="H57" s="182">
        <v>14</v>
      </c>
      <c r="I57" s="157">
        <f t="shared" si="1"/>
        <v>33180</v>
      </c>
    </row>
    <row r="58" spans="1:13">
      <c r="A58" s="33"/>
      <c r="B58" s="33" t="s">
        <v>74</v>
      </c>
      <c r="C58" s="33" t="s">
        <v>83</v>
      </c>
      <c r="D58" s="75">
        <v>9500</v>
      </c>
      <c r="E58" s="76">
        <v>38</v>
      </c>
      <c r="F58" s="76">
        <v>50</v>
      </c>
      <c r="G58" s="76">
        <v>54</v>
      </c>
      <c r="H58" s="76">
        <v>64</v>
      </c>
      <c r="I58" s="89">
        <f t="shared" si="1"/>
        <v>608000</v>
      </c>
    </row>
    <row r="59" spans="1:13">
      <c r="A59" s="173"/>
      <c r="B59" s="173" t="s">
        <v>74</v>
      </c>
      <c r="C59" s="174" t="s">
        <v>174</v>
      </c>
      <c r="D59" s="182">
        <v>4750</v>
      </c>
      <c r="E59" s="182">
        <v>1</v>
      </c>
      <c r="F59" s="182">
        <v>3</v>
      </c>
      <c r="G59" s="182">
        <v>3</v>
      </c>
      <c r="H59" s="182">
        <v>3</v>
      </c>
      <c r="I59" s="157">
        <f t="shared" si="1"/>
        <v>14250</v>
      </c>
    </row>
    <row r="60" spans="1:13">
      <c r="A60" s="33" t="s">
        <v>76</v>
      </c>
      <c r="B60" s="33" t="s">
        <v>77</v>
      </c>
      <c r="C60" s="33" t="s">
        <v>82</v>
      </c>
      <c r="D60" s="75">
        <v>24800</v>
      </c>
      <c r="E60" s="76">
        <v>13</v>
      </c>
      <c r="F60" s="76">
        <v>14</v>
      </c>
      <c r="G60" s="76">
        <v>17</v>
      </c>
      <c r="H60" s="76">
        <v>10</v>
      </c>
      <c r="I60" s="89">
        <f t="shared" si="1"/>
        <v>248000</v>
      </c>
      <c r="J60" t="s">
        <v>160</v>
      </c>
    </row>
    <row r="61" spans="1:13">
      <c r="A61" s="173"/>
      <c r="B61" s="173" t="s">
        <v>78</v>
      </c>
      <c r="C61" s="174" t="s">
        <v>82</v>
      </c>
      <c r="D61" s="182" t="s">
        <v>81</v>
      </c>
      <c r="E61" s="182" t="s">
        <v>111</v>
      </c>
      <c r="F61" s="182" t="s">
        <v>111</v>
      </c>
      <c r="G61" s="182" t="s">
        <v>111</v>
      </c>
      <c r="H61" s="182" t="s">
        <v>111</v>
      </c>
      <c r="I61" s="157"/>
    </row>
    <row r="62" spans="1:13">
      <c r="A62" s="33"/>
      <c r="B62" s="33" t="s">
        <v>79</v>
      </c>
      <c r="C62" s="33" t="s">
        <v>82</v>
      </c>
      <c r="D62" s="75" t="s">
        <v>81</v>
      </c>
      <c r="E62" s="76" t="s">
        <v>111</v>
      </c>
      <c r="F62" s="76" t="s">
        <v>111</v>
      </c>
      <c r="G62" s="76" t="s">
        <v>111</v>
      </c>
      <c r="H62" s="76" t="s">
        <v>111</v>
      </c>
      <c r="I62" s="89"/>
    </row>
    <row r="63" spans="1:13">
      <c r="A63" s="2"/>
      <c r="B63" s="2"/>
      <c r="C63" s="2"/>
      <c r="D63" s="45"/>
      <c r="E63" s="2"/>
      <c r="F63" s="2"/>
      <c r="G63" s="2"/>
      <c r="H63" s="2"/>
    </row>
    <row r="64" spans="1:13">
      <c r="A64" s="33" t="s">
        <v>161</v>
      </c>
      <c r="B64" s="31" t="s">
        <v>81</v>
      </c>
      <c r="C64" s="31" t="s">
        <v>81</v>
      </c>
      <c r="D64" s="101">
        <v>1030</v>
      </c>
      <c r="E64" s="184"/>
      <c r="F64" s="33">
        <v>15</v>
      </c>
      <c r="G64" s="33">
        <v>16</v>
      </c>
      <c r="H64" s="33">
        <v>17</v>
      </c>
      <c r="I64" s="100">
        <f>H64*D64</f>
        <v>17510</v>
      </c>
      <c r="J64" s="42" t="s">
        <v>162</v>
      </c>
      <c r="K64" s="44"/>
      <c r="L64" s="44"/>
      <c r="M64" s="44"/>
    </row>
    <row r="65" spans="1:13">
      <c r="A65" s="173" t="s">
        <v>163</v>
      </c>
      <c r="B65" s="46" t="s">
        <v>81</v>
      </c>
      <c r="C65" s="46" t="s">
        <v>81</v>
      </c>
      <c r="D65" s="183">
        <v>520</v>
      </c>
      <c r="E65" s="173"/>
      <c r="F65" s="173">
        <v>500</v>
      </c>
      <c r="G65" s="173">
        <v>743</v>
      </c>
      <c r="H65" s="173">
        <v>773</v>
      </c>
      <c r="I65" s="182">
        <f>H65*D65</f>
        <v>401960</v>
      </c>
      <c r="J65" s="42"/>
      <c r="K65" s="44"/>
      <c r="L65" s="44"/>
      <c r="M65" s="44"/>
    </row>
    <row r="66" spans="1:13">
      <c r="A66" s="2"/>
      <c r="B66" s="2"/>
      <c r="C66" s="2"/>
      <c r="D66" s="102"/>
      <c r="E66" s="77"/>
      <c r="F66" s="77"/>
      <c r="G66" s="77"/>
      <c r="H66" s="77"/>
      <c r="I66" s="44"/>
    </row>
    <row r="67" spans="1:13">
      <c r="A67" s="33" t="s">
        <v>209</v>
      </c>
      <c r="B67" s="31" t="s">
        <v>81</v>
      </c>
      <c r="C67" s="31" t="s">
        <v>81</v>
      </c>
      <c r="D67" s="31" t="s">
        <v>81</v>
      </c>
      <c r="E67" s="75">
        <v>25536550</v>
      </c>
      <c r="F67" s="75">
        <v>29017850</v>
      </c>
      <c r="G67" s="76">
        <f>30197050+229500</f>
        <v>30426550</v>
      </c>
      <c r="H67" s="75">
        <v>30498284</v>
      </c>
    </row>
    <row r="68" spans="1:13">
      <c r="A68" s="2"/>
      <c r="B68" s="45"/>
      <c r="C68" s="45"/>
      <c r="D68" s="45"/>
      <c r="E68" s="77"/>
      <c r="F68" s="77"/>
      <c r="G68" s="78"/>
      <c r="H68" s="78"/>
    </row>
    <row r="69" spans="1:13">
      <c r="A69" s="33" t="s">
        <v>210</v>
      </c>
      <c r="B69" s="31" t="s">
        <v>81</v>
      </c>
      <c r="C69" s="31" t="s">
        <v>81</v>
      </c>
      <c r="D69" s="31" t="s">
        <v>81</v>
      </c>
      <c r="E69" s="75">
        <v>5000000</v>
      </c>
      <c r="F69" s="75">
        <v>5000000</v>
      </c>
      <c r="G69" s="75">
        <v>5000000</v>
      </c>
      <c r="H69" s="75">
        <v>5000000</v>
      </c>
    </row>
    <row r="70" spans="1:13">
      <c r="A70" s="2"/>
      <c r="B70" s="45"/>
      <c r="C70" s="45"/>
      <c r="D70" s="45"/>
      <c r="E70" s="77"/>
      <c r="F70" s="77"/>
      <c r="G70" s="78"/>
      <c r="H70" s="78"/>
    </row>
    <row r="71" spans="1:13">
      <c r="A71" s="33" t="s">
        <v>211</v>
      </c>
      <c r="B71" s="31" t="s">
        <v>81</v>
      </c>
      <c r="C71" s="31" t="s">
        <v>81</v>
      </c>
      <c r="D71" s="31" t="s">
        <v>81</v>
      </c>
      <c r="E71" s="75">
        <v>2332593</v>
      </c>
      <c r="F71" s="75">
        <v>3020848</v>
      </c>
      <c r="G71" s="75">
        <v>3052523</v>
      </c>
      <c r="H71" s="76">
        <v>3185665</v>
      </c>
    </row>
    <row r="72" spans="1:13">
      <c r="A72" t="s">
        <v>172</v>
      </c>
      <c r="B72" s="2"/>
      <c r="C72" s="2"/>
      <c r="E72" s="77"/>
      <c r="F72" s="77"/>
      <c r="G72" s="77"/>
      <c r="H72" s="77"/>
      <c r="I72" s="43"/>
    </row>
    <row r="73" spans="1:13">
      <c r="A73" t="s">
        <v>175</v>
      </c>
    </row>
    <row r="74" spans="1:13">
      <c r="A74" s="2" t="s">
        <v>171</v>
      </c>
    </row>
    <row r="75" spans="1:13">
      <c r="A75" s="2" t="s">
        <v>164</v>
      </c>
    </row>
    <row r="76" spans="1:13">
      <c r="A76" s="2" t="s">
        <v>213</v>
      </c>
    </row>
  </sheetData>
  <phoneticPr fontId="3"/>
  <pageMargins left="0.7" right="0.7" top="0.75" bottom="0.75" header="0.3" footer="0.3"/>
  <pageSetup paperSize="9" scale="49" orientation="portrait" r:id="rId1"/>
  <rowBreaks count="1" manualBreakCount="1">
    <brk id="59"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0"/>
  <sheetViews>
    <sheetView workbookViewId="0">
      <selection activeCell="C12" sqref="C12"/>
    </sheetView>
  </sheetViews>
  <sheetFormatPr defaultRowHeight="18"/>
  <cols>
    <col min="2" max="2" width="30.08203125" bestFit="1" customWidth="1"/>
    <col min="3" max="3" width="28.08203125" bestFit="1" customWidth="1"/>
    <col min="5" max="5" width="14.5" style="27" bestFit="1" customWidth="1"/>
    <col min="6" max="6" width="14.5" bestFit="1" customWidth="1"/>
    <col min="7" max="8" width="10.58203125" bestFit="1" customWidth="1"/>
    <col min="9" max="9" width="15.5" customWidth="1"/>
  </cols>
  <sheetData>
    <row r="1" spans="1:9" ht="22.5">
      <c r="B1" s="30" t="s">
        <v>214</v>
      </c>
    </row>
    <row r="3" spans="1:9" ht="18.5" thickBot="1">
      <c r="B3" s="1" t="s">
        <v>0</v>
      </c>
      <c r="C3" s="2"/>
      <c r="D3" s="2"/>
      <c r="E3" s="10"/>
      <c r="F3" s="2"/>
      <c r="G3" s="2"/>
      <c r="H3" s="2"/>
    </row>
    <row r="4" spans="1:9" ht="18.5" thickBot="1">
      <c r="B4" s="3" t="s">
        <v>1</v>
      </c>
      <c r="C4" s="4" t="s">
        <v>2</v>
      </c>
      <c r="D4" s="5" t="s">
        <v>3</v>
      </c>
      <c r="E4" s="28" t="s">
        <v>4</v>
      </c>
      <c r="F4" s="29" t="s">
        <v>5</v>
      </c>
      <c r="G4" s="29" t="s">
        <v>6</v>
      </c>
      <c r="H4" s="29" t="s">
        <v>7</v>
      </c>
      <c r="I4" s="22" t="s">
        <v>52</v>
      </c>
    </row>
    <row r="5" spans="1:9">
      <c r="B5" s="6" t="s">
        <v>8</v>
      </c>
      <c r="C5" s="7" t="s">
        <v>9</v>
      </c>
      <c r="D5" s="80">
        <v>3130</v>
      </c>
      <c r="E5" s="81">
        <v>3990</v>
      </c>
      <c r="F5" s="82">
        <f>$E5*2</f>
        <v>7980</v>
      </c>
      <c r="G5" s="82">
        <f>$E5*2</f>
        <v>7980</v>
      </c>
      <c r="H5" s="82">
        <f>$E5*2*2</f>
        <v>15960</v>
      </c>
      <c r="I5" s="236"/>
    </row>
    <row r="6" spans="1:9">
      <c r="B6" s="8" t="s">
        <v>10</v>
      </c>
      <c r="C6" s="9" t="s">
        <v>9</v>
      </c>
      <c r="D6" s="83">
        <v>18790</v>
      </c>
      <c r="E6" s="84">
        <v>22550</v>
      </c>
      <c r="F6" s="85">
        <f t="shared" ref="F6:G12" si="0">$E6*2</f>
        <v>45100</v>
      </c>
      <c r="G6" s="85">
        <f t="shared" si="0"/>
        <v>45100</v>
      </c>
      <c r="H6" s="85">
        <f t="shared" ref="H6:H12" si="1">$E6*2*2</f>
        <v>90200</v>
      </c>
      <c r="I6" s="237"/>
    </row>
    <row r="7" spans="1:9">
      <c r="A7" s="99"/>
      <c r="B7" s="8" t="s">
        <v>11</v>
      </c>
      <c r="C7" s="9" t="s">
        <v>12</v>
      </c>
      <c r="D7" s="83">
        <v>2150</v>
      </c>
      <c r="E7" s="84">
        <v>3010</v>
      </c>
      <c r="F7" s="85">
        <f t="shared" si="0"/>
        <v>6020</v>
      </c>
      <c r="G7" s="85">
        <f t="shared" si="0"/>
        <v>6020</v>
      </c>
      <c r="H7" s="85">
        <f t="shared" si="1"/>
        <v>12040</v>
      </c>
      <c r="I7" s="237"/>
    </row>
    <row r="8" spans="1:9">
      <c r="B8" s="8" t="s">
        <v>11</v>
      </c>
      <c r="C8" s="9" t="s">
        <v>13</v>
      </c>
      <c r="D8" s="83">
        <v>3020</v>
      </c>
      <c r="E8" s="84">
        <v>3920</v>
      </c>
      <c r="F8" s="85">
        <f t="shared" si="0"/>
        <v>7840</v>
      </c>
      <c r="G8" s="85">
        <f t="shared" si="0"/>
        <v>7840</v>
      </c>
      <c r="H8" s="85">
        <f t="shared" si="1"/>
        <v>15680</v>
      </c>
      <c r="I8" s="237"/>
    </row>
    <row r="9" spans="1:9">
      <c r="B9" s="8" t="s">
        <v>11</v>
      </c>
      <c r="C9" s="9" t="s">
        <v>14</v>
      </c>
      <c r="D9" s="83">
        <v>4030</v>
      </c>
      <c r="E9" s="84">
        <v>5240</v>
      </c>
      <c r="F9" s="85">
        <f t="shared" si="0"/>
        <v>10480</v>
      </c>
      <c r="G9" s="85">
        <f t="shared" si="0"/>
        <v>10480</v>
      </c>
      <c r="H9" s="85">
        <f t="shared" si="1"/>
        <v>20960</v>
      </c>
      <c r="I9" s="237"/>
    </row>
    <row r="10" spans="1:9">
      <c r="B10" s="8" t="s">
        <v>11</v>
      </c>
      <c r="C10" s="9" t="s">
        <v>15</v>
      </c>
      <c r="D10" s="83">
        <v>4030</v>
      </c>
      <c r="E10" s="84">
        <v>5240</v>
      </c>
      <c r="F10" s="85">
        <f t="shared" si="0"/>
        <v>10480</v>
      </c>
      <c r="G10" s="85">
        <f t="shared" si="0"/>
        <v>10480</v>
      </c>
      <c r="H10" s="85">
        <f t="shared" si="1"/>
        <v>20960</v>
      </c>
      <c r="I10" s="237"/>
    </row>
    <row r="11" spans="1:9">
      <c r="B11" s="8" t="s">
        <v>11</v>
      </c>
      <c r="C11" s="9" t="s">
        <v>16</v>
      </c>
      <c r="D11" s="83">
        <v>9200</v>
      </c>
      <c r="E11" s="84">
        <v>12170</v>
      </c>
      <c r="F11" s="85">
        <f t="shared" si="0"/>
        <v>24340</v>
      </c>
      <c r="G11" s="85">
        <f t="shared" si="0"/>
        <v>24340</v>
      </c>
      <c r="H11" s="85">
        <f t="shared" si="1"/>
        <v>48680</v>
      </c>
      <c r="I11" s="237"/>
    </row>
    <row r="12" spans="1:9">
      <c r="B12" s="8" t="s">
        <v>11</v>
      </c>
      <c r="C12" s="9" t="s">
        <v>17</v>
      </c>
      <c r="D12" s="83">
        <v>9200</v>
      </c>
      <c r="E12" s="84">
        <v>12170</v>
      </c>
      <c r="F12" s="85">
        <f t="shared" si="0"/>
        <v>24340</v>
      </c>
      <c r="G12" s="85">
        <f t="shared" si="0"/>
        <v>24340</v>
      </c>
      <c r="H12" s="85">
        <f t="shared" si="1"/>
        <v>48680</v>
      </c>
      <c r="I12" s="237"/>
    </row>
    <row r="13" spans="1:9" ht="18.5" thickBot="1">
      <c r="B13" s="1" t="s">
        <v>18</v>
      </c>
      <c r="C13" s="2"/>
      <c r="D13" s="10"/>
      <c r="E13" s="10"/>
      <c r="F13" s="2"/>
      <c r="G13" s="2"/>
      <c r="H13" s="2"/>
      <c r="I13" s="2"/>
    </row>
    <row r="14" spans="1:9" ht="18.5" thickBot="1">
      <c r="B14" s="3" t="s">
        <v>1</v>
      </c>
      <c r="C14" s="4" t="s">
        <v>2</v>
      </c>
      <c r="D14" s="11" t="s">
        <v>3</v>
      </c>
      <c r="E14" s="28" t="s">
        <v>4</v>
      </c>
      <c r="F14" s="29" t="s">
        <v>5</v>
      </c>
      <c r="G14" s="29" t="s">
        <v>6</v>
      </c>
      <c r="H14" s="29" t="s">
        <v>7</v>
      </c>
      <c r="I14" s="22" t="s">
        <v>52</v>
      </c>
    </row>
    <row r="15" spans="1:9">
      <c r="B15" s="6" t="s">
        <v>19</v>
      </c>
      <c r="C15" s="7" t="s">
        <v>20</v>
      </c>
      <c r="D15" s="80">
        <v>620</v>
      </c>
      <c r="E15" s="81">
        <v>800</v>
      </c>
      <c r="F15" s="82">
        <f t="shared" ref="F15:F33" si="2">$E15*2</f>
        <v>1600</v>
      </c>
      <c r="G15" s="12" t="s">
        <v>21</v>
      </c>
      <c r="H15" s="12" t="s">
        <v>21</v>
      </c>
      <c r="I15" s="236"/>
    </row>
    <row r="16" spans="1:9">
      <c r="B16" s="8" t="s">
        <v>19</v>
      </c>
      <c r="C16" s="9" t="s">
        <v>22</v>
      </c>
      <c r="D16" s="83">
        <v>310</v>
      </c>
      <c r="E16" s="84">
        <v>400</v>
      </c>
      <c r="F16" s="85">
        <f t="shared" si="2"/>
        <v>800</v>
      </c>
      <c r="G16" s="13" t="s">
        <v>21</v>
      </c>
      <c r="H16" s="13" t="s">
        <v>21</v>
      </c>
      <c r="I16" s="237"/>
    </row>
    <row r="17" spans="2:9">
      <c r="B17" s="8" t="s">
        <v>19</v>
      </c>
      <c r="C17" s="9" t="s">
        <v>23</v>
      </c>
      <c r="D17" s="83">
        <v>310</v>
      </c>
      <c r="E17" s="84">
        <v>400</v>
      </c>
      <c r="F17" s="85">
        <f t="shared" si="2"/>
        <v>800</v>
      </c>
      <c r="G17" s="13" t="s">
        <v>21</v>
      </c>
      <c r="H17" s="13" t="s">
        <v>21</v>
      </c>
      <c r="I17" s="237"/>
    </row>
    <row r="18" spans="2:9">
      <c r="B18" s="8" t="s">
        <v>19</v>
      </c>
      <c r="C18" s="9" t="s">
        <v>24</v>
      </c>
      <c r="D18" s="83">
        <v>620</v>
      </c>
      <c r="E18" s="84">
        <v>800</v>
      </c>
      <c r="F18" s="85">
        <f t="shared" si="2"/>
        <v>1600</v>
      </c>
      <c r="G18" s="13" t="s">
        <v>21</v>
      </c>
      <c r="H18" s="13" t="s">
        <v>21</v>
      </c>
      <c r="I18" s="237"/>
    </row>
    <row r="19" spans="2:9">
      <c r="B19" s="8" t="s">
        <v>19</v>
      </c>
      <c r="C19" s="9" t="s">
        <v>25</v>
      </c>
      <c r="D19" s="83">
        <v>310</v>
      </c>
      <c r="E19" s="84">
        <v>400</v>
      </c>
      <c r="F19" s="85">
        <f t="shared" si="2"/>
        <v>800</v>
      </c>
      <c r="G19" s="13" t="s">
        <v>21</v>
      </c>
      <c r="H19" s="13" t="s">
        <v>21</v>
      </c>
      <c r="I19" s="237"/>
    </row>
    <row r="20" spans="2:9">
      <c r="B20" s="8" t="s">
        <v>19</v>
      </c>
      <c r="C20" s="9" t="s">
        <v>26</v>
      </c>
      <c r="D20" s="83">
        <v>310</v>
      </c>
      <c r="E20" s="84">
        <v>400</v>
      </c>
      <c r="F20" s="85">
        <f t="shared" si="2"/>
        <v>800</v>
      </c>
      <c r="G20" s="13" t="s">
        <v>21</v>
      </c>
      <c r="H20" s="13" t="s">
        <v>21</v>
      </c>
      <c r="I20" s="237"/>
    </row>
    <row r="21" spans="2:9">
      <c r="B21" s="8" t="s">
        <v>27</v>
      </c>
      <c r="C21" s="9" t="s">
        <v>28</v>
      </c>
      <c r="D21" s="83">
        <v>310</v>
      </c>
      <c r="E21" s="84">
        <v>420</v>
      </c>
      <c r="F21" s="85">
        <f t="shared" si="2"/>
        <v>840</v>
      </c>
      <c r="G21" s="13" t="s">
        <v>21</v>
      </c>
      <c r="H21" s="13" t="s">
        <v>21</v>
      </c>
      <c r="I21" s="237"/>
    </row>
    <row r="22" spans="2:9">
      <c r="B22" s="8" t="s">
        <v>27</v>
      </c>
      <c r="C22" s="9" t="s">
        <v>29</v>
      </c>
      <c r="D22" s="83">
        <v>150</v>
      </c>
      <c r="E22" s="84">
        <v>210</v>
      </c>
      <c r="F22" s="85">
        <f t="shared" si="2"/>
        <v>420</v>
      </c>
      <c r="G22" s="13" t="s">
        <v>21</v>
      </c>
      <c r="H22" s="13" t="s">
        <v>21</v>
      </c>
      <c r="I22" s="237"/>
    </row>
    <row r="23" spans="2:9">
      <c r="B23" s="8" t="s">
        <v>30</v>
      </c>
      <c r="C23" s="9" t="s">
        <v>28</v>
      </c>
      <c r="D23" s="83">
        <v>290</v>
      </c>
      <c r="E23" s="84">
        <v>430</v>
      </c>
      <c r="F23" s="85">
        <f t="shared" si="2"/>
        <v>860</v>
      </c>
      <c r="G23" s="13" t="s">
        <v>21</v>
      </c>
      <c r="H23" s="13" t="s">
        <v>21</v>
      </c>
      <c r="I23" s="237"/>
    </row>
    <row r="24" spans="2:9">
      <c r="B24" s="8" t="s">
        <v>30</v>
      </c>
      <c r="C24" s="9" t="s">
        <v>31</v>
      </c>
      <c r="D24" s="83">
        <v>140</v>
      </c>
      <c r="E24" s="84">
        <v>210</v>
      </c>
      <c r="F24" s="85">
        <f t="shared" si="2"/>
        <v>420</v>
      </c>
      <c r="G24" s="13" t="s">
        <v>21</v>
      </c>
      <c r="H24" s="13" t="s">
        <v>21</v>
      </c>
      <c r="I24" s="237"/>
    </row>
    <row r="25" spans="2:9">
      <c r="B25" s="8" t="s">
        <v>30</v>
      </c>
      <c r="C25" s="9" t="s">
        <v>29</v>
      </c>
      <c r="D25" s="83">
        <v>140</v>
      </c>
      <c r="E25" s="84">
        <v>210</v>
      </c>
      <c r="F25" s="85">
        <f t="shared" si="2"/>
        <v>420</v>
      </c>
      <c r="G25" s="13" t="s">
        <v>21</v>
      </c>
      <c r="H25" s="13" t="s">
        <v>21</v>
      </c>
      <c r="I25" s="237"/>
    </row>
    <row r="26" spans="2:9">
      <c r="B26" s="8" t="s">
        <v>32</v>
      </c>
      <c r="C26" s="9" t="s">
        <v>33</v>
      </c>
      <c r="D26" s="83">
        <v>18790</v>
      </c>
      <c r="E26" s="84">
        <v>28190</v>
      </c>
      <c r="F26" s="85">
        <f t="shared" si="2"/>
        <v>56380</v>
      </c>
      <c r="G26" s="13" t="s">
        <v>21</v>
      </c>
      <c r="H26" s="13" t="s">
        <v>21</v>
      </c>
      <c r="I26" s="237"/>
    </row>
    <row r="27" spans="2:9">
      <c r="B27" s="8" t="s">
        <v>32</v>
      </c>
      <c r="C27" s="9" t="s">
        <v>34</v>
      </c>
      <c r="D27" s="83">
        <v>9390</v>
      </c>
      <c r="E27" s="84">
        <v>14080</v>
      </c>
      <c r="F27" s="85">
        <f t="shared" si="2"/>
        <v>28160</v>
      </c>
      <c r="G27" s="13" t="s">
        <v>21</v>
      </c>
      <c r="H27" s="13" t="s">
        <v>21</v>
      </c>
      <c r="I27" s="237"/>
    </row>
    <row r="28" spans="2:9">
      <c r="B28" s="8" t="s">
        <v>32</v>
      </c>
      <c r="C28" s="9" t="s">
        <v>35</v>
      </c>
      <c r="D28" s="83">
        <v>9390</v>
      </c>
      <c r="E28" s="84">
        <v>14080</v>
      </c>
      <c r="F28" s="85">
        <f t="shared" si="2"/>
        <v>28160</v>
      </c>
      <c r="G28" s="13" t="s">
        <v>21</v>
      </c>
      <c r="H28" s="13" t="s">
        <v>21</v>
      </c>
      <c r="I28" s="237"/>
    </row>
    <row r="29" spans="2:9">
      <c r="B29" s="8" t="s">
        <v>36</v>
      </c>
      <c r="C29" s="9" t="s">
        <v>33</v>
      </c>
      <c r="D29" s="83">
        <v>9500</v>
      </c>
      <c r="E29" s="84">
        <v>14250</v>
      </c>
      <c r="F29" s="85">
        <f t="shared" si="2"/>
        <v>28500</v>
      </c>
      <c r="G29" s="13" t="s">
        <v>21</v>
      </c>
      <c r="H29" s="13" t="s">
        <v>21</v>
      </c>
      <c r="I29" s="237"/>
    </row>
    <row r="30" spans="2:9">
      <c r="B30" s="8" t="s">
        <v>36</v>
      </c>
      <c r="C30" s="9" t="s">
        <v>35</v>
      </c>
      <c r="D30" s="83">
        <v>4750</v>
      </c>
      <c r="E30" s="84">
        <v>7120</v>
      </c>
      <c r="F30" s="85">
        <f t="shared" si="2"/>
        <v>14240</v>
      </c>
      <c r="G30" s="13" t="s">
        <v>21</v>
      </c>
      <c r="H30" s="13" t="s">
        <v>21</v>
      </c>
      <c r="I30" s="237"/>
    </row>
    <row r="31" spans="2:9">
      <c r="B31" s="8" t="s">
        <v>37</v>
      </c>
      <c r="C31" s="9" t="s">
        <v>38</v>
      </c>
      <c r="D31" s="83">
        <v>24800</v>
      </c>
      <c r="E31" s="84">
        <v>31960</v>
      </c>
      <c r="F31" s="85">
        <f t="shared" si="2"/>
        <v>63920</v>
      </c>
      <c r="G31" s="13" t="s">
        <v>21</v>
      </c>
      <c r="H31" s="13" t="s">
        <v>21</v>
      </c>
      <c r="I31" s="237"/>
    </row>
    <row r="32" spans="2:9">
      <c r="B32" s="8" t="s">
        <v>37</v>
      </c>
      <c r="C32" s="9" t="s">
        <v>39</v>
      </c>
      <c r="D32" s="83">
        <v>6200</v>
      </c>
      <c r="E32" s="84">
        <v>7990</v>
      </c>
      <c r="F32" s="85">
        <f t="shared" si="2"/>
        <v>15980</v>
      </c>
      <c r="G32" s="13" t="s">
        <v>21</v>
      </c>
      <c r="H32" s="13" t="s">
        <v>21</v>
      </c>
      <c r="I32" s="237"/>
    </row>
    <row r="33" spans="2:9">
      <c r="B33" s="8" t="s">
        <v>37</v>
      </c>
      <c r="C33" s="9" t="s">
        <v>40</v>
      </c>
      <c r="D33" s="83">
        <v>3100</v>
      </c>
      <c r="E33" s="84">
        <v>3990</v>
      </c>
      <c r="F33" s="85">
        <f t="shared" si="2"/>
        <v>7980</v>
      </c>
      <c r="G33" s="13" t="s">
        <v>21</v>
      </c>
      <c r="H33" s="13" t="s">
        <v>21</v>
      </c>
      <c r="I33" s="237"/>
    </row>
    <row r="34" spans="2:9" ht="18.5" thickBot="1">
      <c r="B34" s="1" t="s">
        <v>41</v>
      </c>
      <c r="C34" s="2"/>
      <c r="D34" s="2"/>
      <c r="E34" s="23"/>
      <c r="F34" s="14"/>
      <c r="G34" s="14"/>
      <c r="H34" s="14"/>
      <c r="I34" s="2"/>
    </row>
    <row r="35" spans="2:9" ht="18.5" thickBot="1">
      <c r="B35" s="3" t="s">
        <v>42</v>
      </c>
      <c r="C35" s="4" t="s">
        <v>2</v>
      </c>
      <c r="D35" s="5" t="s">
        <v>3</v>
      </c>
      <c r="E35" s="28" t="s">
        <v>4</v>
      </c>
      <c r="F35" s="29" t="s">
        <v>5</v>
      </c>
      <c r="G35" s="29" t="s">
        <v>6</v>
      </c>
      <c r="H35" s="29" t="s">
        <v>7</v>
      </c>
      <c r="I35" s="22" t="s">
        <v>52</v>
      </c>
    </row>
    <row r="36" spans="2:9">
      <c r="B36" s="15" t="s">
        <v>43</v>
      </c>
      <c r="C36" s="16" t="s">
        <v>44</v>
      </c>
      <c r="D36" s="17" t="s">
        <v>45</v>
      </c>
      <c r="E36" s="24">
        <v>1030</v>
      </c>
      <c r="F36" s="18">
        <f>E36*2</f>
        <v>2060</v>
      </c>
      <c r="G36" s="79">
        <f>E36</f>
        <v>1030</v>
      </c>
      <c r="H36" s="79">
        <f>F36</f>
        <v>2060</v>
      </c>
      <c r="I36" s="72" t="s">
        <v>54</v>
      </c>
    </row>
    <row r="37" spans="2:9">
      <c r="B37" s="19" t="s">
        <v>46</v>
      </c>
      <c r="C37" s="20" t="s">
        <v>47</v>
      </c>
      <c r="D37" s="21" t="s">
        <v>48</v>
      </c>
      <c r="E37" s="25">
        <v>520</v>
      </c>
      <c r="F37" s="18">
        <f t="shared" ref="F37" si="3">E37*2</f>
        <v>1040</v>
      </c>
      <c r="G37" s="79">
        <f>E37</f>
        <v>520</v>
      </c>
      <c r="H37" s="79">
        <f>F37</f>
        <v>1040</v>
      </c>
      <c r="I37" s="72" t="s">
        <v>54</v>
      </c>
    </row>
    <row r="38" spans="2:9">
      <c r="B38" s="19" t="s">
        <v>49</v>
      </c>
      <c r="C38" s="20" t="s">
        <v>44</v>
      </c>
      <c r="D38" s="21" t="s">
        <v>45</v>
      </c>
      <c r="E38" s="26" t="s">
        <v>21</v>
      </c>
      <c r="F38" s="13" t="s">
        <v>21</v>
      </c>
      <c r="G38" s="13" t="s">
        <v>21</v>
      </c>
      <c r="H38" s="13" t="s">
        <v>21</v>
      </c>
      <c r="I38" s="73" t="s">
        <v>55</v>
      </c>
    </row>
    <row r="39" spans="2:9">
      <c r="B39" s="19" t="s">
        <v>50</v>
      </c>
      <c r="C39" s="20" t="s">
        <v>44</v>
      </c>
      <c r="D39" s="21" t="s">
        <v>45</v>
      </c>
      <c r="E39" s="26" t="s">
        <v>21</v>
      </c>
      <c r="F39" s="13" t="s">
        <v>21</v>
      </c>
      <c r="G39" s="13" t="s">
        <v>21</v>
      </c>
      <c r="H39" s="13" t="s">
        <v>21</v>
      </c>
      <c r="I39" s="73" t="s">
        <v>55</v>
      </c>
    </row>
    <row r="40" spans="2:9">
      <c r="B40" s="19" t="s">
        <v>51</v>
      </c>
      <c r="C40" s="20" t="s">
        <v>44</v>
      </c>
      <c r="D40" s="21" t="s">
        <v>45</v>
      </c>
      <c r="E40" s="26" t="s">
        <v>21</v>
      </c>
      <c r="F40" s="13" t="s">
        <v>21</v>
      </c>
      <c r="G40" s="13" t="s">
        <v>21</v>
      </c>
      <c r="H40" s="13" t="s">
        <v>21</v>
      </c>
      <c r="I40" s="73" t="s">
        <v>55</v>
      </c>
    </row>
  </sheetData>
  <mergeCells count="2">
    <mergeCell ref="I5:I12"/>
    <mergeCell ref="I15:I33"/>
  </mergeCells>
  <phoneticPr fontId="3"/>
  <pageMargins left="0.7" right="0.7" top="0.75" bottom="0.75" header="0.3" footer="0.3"/>
  <pageSetup paperSize="9" scale="57"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F9C50-88CB-443D-A7D4-04C11414CAB7}">
  <dimension ref="B1:I51"/>
  <sheetViews>
    <sheetView view="pageBreakPreview" zoomScaleNormal="100" zoomScaleSheetLayoutView="100" workbookViewId="0">
      <selection activeCell="H5" sqref="H5"/>
    </sheetView>
  </sheetViews>
  <sheetFormatPr defaultRowHeight="18"/>
  <cols>
    <col min="1" max="1" width="4.1640625" customWidth="1"/>
    <col min="2" max="2" width="26.08203125" customWidth="1"/>
    <col min="3" max="3" width="12.33203125" bestFit="1" customWidth="1"/>
    <col min="5" max="5" width="15.58203125" style="27" customWidth="1"/>
    <col min="6" max="6" width="14.1640625" customWidth="1"/>
    <col min="7" max="8" width="12.4140625" bestFit="1" customWidth="1"/>
    <col min="9" max="9" width="15.5" customWidth="1"/>
  </cols>
  <sheetData>
    <row r="1" spans="2:9" ht="22.5">
      <c r="B1" s="30" t="s">
        <v>108</v>
      </c>
    </row>
    <row r="3" spans="2:9">
      <c r="B3" s="1" t="s">
        <v>110</v>
      </c>
      <c r="C3" s="2"/>
      <c r="D3" s="2"/>
      <c r="E3" s="10"/>
      <c r="F3" s="2"/>
      <c r="G3" s="2"/>
      <c r="H3" s="2"/>
    </row>
    <row r="4" spans="2:9">
      <c r="B4" s="49" t="s">
        <v>1</v>
      </c>
      <c r="C4" s="49" t="s">
        <v>2</v>
      </c>
      <c r="D4" s="49" t="s">
        <v>3</v>
      </c>
      <c r="E4" s="48" t="s">
        <v>4</v>
      </c>
      <c r="F4" s="49" t="s">
        <v>5</v>
      </c>
      <c r="G4" s="49" t="s">
        <v>117</v>
      </c>
      <c r="H4" s="49" t="s">
        <v>118</v>
      </c>
      <c r="I4" s="50" t="s">
        <v>52</v>
      </c>
    </row>
    <row r="5" spans="2:9" ht="18.75" customHeight="1">
      <c r="B5" s="238" t="s">
        <v>90</v>
      </c>
      <c r="C5" s="54" t="s">
        <v>12</v>
      </c>
      <c r="D5" s="51">
        <v>360</v>
      </c>
      <c r="E5" s="52">
        <v>310</v>
      </c>
      <c r="F5" s="53">
        <f>$E5*2</f>
        <v>620</v>
      </c>
      <c r="G5" s="53">
        <f>$E5*2</f>
        <v>620</v>
      </c>
      <c r="H5" s="53">
        <f>$E5*2*2</f>
        <v>1240</v>
      </c>
      <c r="I5" s="239" t="s">
        <v>53</v>
      </c>
    </row>
    <row r="6" spans="2:9">
      <c r="B6" s="238"/>
      <c r="C6" s="54" t="s">
        <v>105</v>
      </c>
      <c r="D6" s="51">
        <v>480</v>
      </c>
      <c r="E6" s="52">
        <v>410</v>
      </c>
      <c r="F6" s="53">
        <f t="shared" ref="F6:G7" si="0">$E6*2</f>
        <v>820</v>
      </c>
      <c r="G6" s="53">
        <f t="shared" si="0"/>
        <v>820</v>
      </c>
      <c r="H6" s="53">
        <f t="shared" ref="H6:H7" si="1">$E6*2*2</f>
        <v>1640</v>
      </c>
      <c r="I6" s="240"/>
    </row>
    <row r="7" spans="2:9">
      <c r="B7" s="238"/>
      <c r="C7" s="54" t="s">
        <v>106</v>
      </c>
      <c r="D7" s="51">
        <v>420</v>
      </c>
      <c r="E7" s="52">
        <v>360</v>
      </c>
      <c r="F7" s="53">
        <f t="shared" si="0"/>
        <v>720</v>
      </c>
      <c r="G7" s="53">
        <f t="shared" si="0"/>
        <v>720</v>
      </c>
      <c r="H7" s="53">
        <f t="shared" si="1"/>
        <v>1440</v>
      </c>
      <c r="I7" s="240"/>
    </row>
    <row r="8" spans="2:9">
      <c r="B8" s="238" t="s">
        <v>91</v>
      </c>
      <c r="C8" s="54" t="s">
        <v>12</v>
      </c>
      <c r="D8" s="51">
        <v>1570</v>
      </c>
      <c r="E8" s="52">
        <v>1430</v>
      </c>
      <c r="F8" s="53">
        <f>$E8*2</f>
        <v>2860</v>
      </c>
      <c r="G8" s="53">
        <f>$E8*2</f>
        <v>2860</v>
      </c>
      <c r="H8" s="53">
        <f>$E8*2*2</f>
        <v>5720</v>
      </c>
      <c r="I8" s="240"/>
    </row>
    <row r="9" spans="2:9">
      <c r="B9" s="238"/>
      <c r="C9" s="54" t="s">
        <v>105</v>
      </c>
      <c r="D9" s="51">
        <v>2100</v>
      </c>
      <c r="E9" s="52">
        <v>1910</v>
      </c>
      <c r="F9" s="53">
        <f t="shared" ref="F9:G24" si="2">$E9*2</f>
        <v>3820</v>
      </c>
      <c r="G9" s="53">
        <f t="shared" si="2"/>
        <v>3820</v>
      </c>
      <c r="H9" s="53">
        <f t="shared" ref="H9:H46" si="3">$E9*2*2</f>
        <v>7640</v>
      </c>
      <c r="I9" s="240"/>
    </row>
    <row r="10" spans="2:9">
      <c r="B10" s="238"/>
      <c r="C10" s="54" t="s">
        <v>106</v>
      </c>
      <c r="D10" s="51">
        <v>1840</v>
      </c>
      <c r="E10" s="52">
        <v>1670</v>
      </c>
      <c r="F10" s="53">
        <f t="shared" si="2"/>
        <v>3340</v>
      </c>
      <c r="G10" s="53">
        <f t="shared" si="2"/>
        <v>3340</v>
      </c>
      <c r="H10" s="53">
        <f t="shared" si="3"/>
        <v>6680</v>
      </c>
      <c r="I10" s="240"/>
    </row>
    <row r="11" spans="2:9">
      <c r="B11" s="238" t="s">
        <v>92</v>
      </c>
      <c r="C11" s="54" t="s">
        <v>12</v>
      </c>
      <c r="D11" s="51">
        <v>330</v>
      </c>
      <c r="E11" s="52">
        <v>300</v>
      </c>
      <c r="F11" s="53">
        <f t="shared" si="2"/>
        <v>600</v>
      </c>
      <c r="G11" s="53">
        <f t="shared" si="2"/>
        <v>600</v>
      </c>
      <c r="H11" s="53">
        <f t="shared" si="3"/>
        <v>1200</v>
      </c>
      <c r="I11" s="240"/>
    </row>
    <row r="12" spans="2:9">
      <c r="B12" s="238"/>
      <c r="C12" s="54" t="s">
        <v>105</v>
      </c>
      <c r="D12" s="51">
        <v>430</v>
      </c>
      <c r="E12" s="52">
        <v>400</v>
      </c>
      <c r="F12" s="53">
        <f t="shared" si="2"/>
        <v>800</v>
      </c>
      <c r="G12" s="53">
        <f t="shared" si="2"/>
        <v>800</v>
      </c>
      <c r="H12" s="53">
        <f t="shared" si="3"/>
        <v>1600</v>
      </c>
      <c r="I12" s="240"/>
    </row>
    <row r="13" spans="2:9">
      <c r="B13" s="238"/>
      <c r="C13" s="54" t="s">
        <v>106</v>
      </c>
      <c r="D13" s="51">
        <v>380</v>
      </c>
      <c r="E13" s="52">
        <v>350</v>
      </c>
      <c r="F13" s="53">
        <f t="shared" si="2"/>
        <v>700</v>
      </c>
      <c r="G13" s="53">
        <f t="shared" si="2"/>
        <v>700</v>
      </c>
      <c r="H13" s="53">
        <f t="shared" si="3"/>
        <v>1400</v>
      </c>
      <c r="I13" s="240"/>
    </row>
    <row r="14" spans="2:9">
      <c r="B14" s="238" t="s">
        <v>93</v>
      </c>
      <c r="C14" s="54" t="s">
        <v>13</v>
      </c>
      <c r="D14" s="51">
        <v>280</v>
      </c>
      <c r="E14" s="52">
        <v>260</v>
      </c>
      <c r="F14" s="53">
        <f t="shared" si="2"/>
        <v>520</v>
      </c>
      <c r="G14" s="53">
        <f t="shared" si="2"/>
        <v>520</v>
      </c>
      <c r="H14" s="53">
        <f t="shared" si="3"/>
        <v>1040</v>
      </c>
      <c r="I14" s="240"/>
    </row>
    <row r="15" spans="2:9">
      <c r="B15" s="238"/>
      <c r="C15" s="54" t="s">
        <v>105</v>
      </c>
      <c r="D15" s="51">
        <v>380</v>
      </c>
      <c r="E15" s="52">
        <v>350</v>
      </c>
      <c r="F15" s="53">
        <f t="shared" si="2"/>
        <v>700</v>
      </c>
      <c r="G15" s="53">
        <f t="shared" si="2"/>
        <v>700</v>
      </c>
      <c r="H15" s="53">
        <f t="shared" si="3"/>
        <v>1400</v>
      </c>
      <c r="I15" s="240"/>
    </row>
    <row r="16" spans="2:9">
      <c r="B16" s="238"/>
      <c r="C16" s="54" t="s">
        <v>106</v>
      </c>
      <c r="D16" s="51">
        <v>330</v>
      </c>
      <c r="E16" s="52">
        <v>310</v>
      </c>
      <c r="F16" s="53">
        <f t="shared" si="2"/>
        <v>620</v>
      </c>
      <c r="G16" s="53">
        <f t="shared" si="2"/>
        <v>620</v>
      </c>
      <c r="H16" s="53">
        <f t="shared" si="3"/>
        <v>1240</v>
      </c>
      <c r="I16" s="240"/>
    </row>
    <row r="17" spans="2:9">
      <c r="B17" s="238" t="s">
        <v>94</v>
      </c>
      <c r="C17" s="54" t="s">
        <v>13</v>
      </c>
      <c r="D17" s="51">
        <v>720</v>
      </c>
      <c r="E17" s="52">
        <v>660</v>
      </c>
      <c r="F17" s="53">
        <f t="shared" si="2"/>
        <v>1320</v>
      </c>
      <c r="G17" s="53">
        <f t="shared" si="2"/>
        <v>1320</v>
      </c>
      <c r="H17" s="53">
        <f t="shared" si="3"/>
        <v>2640</v>
      </c>
      <c r="I17" s="240"/>
    </row>
    <row r="18" spans="2:9">
      <c r="B18" s="238"/>
      <c r="C18" s="54" t="s">
        <v>105</v>
      </c>
      <c r="D18" s="51">
        <v>960</v>
      </c>
      <c r="E18" s="52">
        <v>870</v>
      </c>
      <c r="F18" s="53">
        <f t="shared" si="2"/>
        <v>1740</v>
      </c>
      <c r="G18" s="53">
        <f t="shared" si="2"/>
        <v>1740</v>
      </c>
      <c r="H18" s="53">
        <f t="shared" si="3"/>
        <v>3480</v>
      </c>
      <c r="I18" s="240"/>
    </row>
    <row r="19" spans="2:9">
      <c r="B19" s="238"/>
      <c r="C19" s="54" t="s">
        <v>106</v>
      </c>
      <c r="D19" s="51">
        <v>840</v>
      </c>
      <c r="E19" s="52">
        <v>770</v>
      </c>
      <c r="F19" s="53">
        <f t="shared" si="2"/>
        <v>1540</v>
      </c>
      <c r="G19" s="53">
        <f t="shared" si="2"/>
        <v>1540</v>
      </c>
      <c r="H19" s="53">
        <f t="shared" si="3"/>
        <v>3080</v>
      </c>
      <c r="I19" s="240"/>
    </row>
    <row r="20" spans="2:9">
      <c r="B20" s="238" t="s">
        <v>95</v>
      </c>
      <c r="C20" s="54" t="s">
        <v>13</v>
      </c>
      <c r="D20" s="51">
        <v>610</v>
      </c>
      <c r="E20" s="52">
        <v>560</v>
      </c>
      <c r="F20" s="53">
        <f t="shared" si="2"/>
        <v>1120</v>
      </c>
      <c r="G20" s="53">
        <f t="shared" si="2"/>
        <v>1120</v>
      </c>
      <c r="H20" s="53">
        <f t="shared" si="3"/>
        <v>2240</v>
      </c>
      <c r="I20" s="240"/>
    </row>
    <row r="21" spans="2:9">
      <c r="B21" s="238"/>
      <c r="C21" s="54" t="s">
        <v>105</v>
      </c>
      <c r="D21" s="51">
        <v>820</v>
      </c>
      <c r="E21" s="52">
        <v>750</v>
      </c>
      <c r="F21" s="53">
        <f t="shared" si="2"/>
        <v>1500</v>
      </c>
      <c r="G21" s="53">
        <f t="shared" si="2"/>
        <v>1500</v>
      </c>
      <c r="H21" s="53">
        <f t="shared" si="3"/>
        <v>3000</v>
      </c>
      <c r="I21" s="240"/>
    </row>
    <row r="22" spans="2:9">
      <c r="B22" s="238"/>
      <c r="C22" s="54" t="s">
        <v>106</v>
      </c>
      <c r="D22" s="51">
        <v>720</v>
      </c>
      <c r="E22" s="52">
        <v>660</v>
      </c>
      <c r="F22" s="53">
        <f t="shared" si="2"/>
        <v>1320</v>
      </c>
      <c r="G22" s="53">
        <f t="shared" si="2"/>
        <v>1320</v>
      </c>
      <c r="H22" s="53">
        <f t="shared" si="3"/>
        <v>2640</v>
      </c>
      <c r="I22" s="240"/>
    </row>
    <row r="23" spans="2:9">
      <c r="B23" s="238" t="s">
        <v>96</v>
      </c>
      <c r="C23" s="54" t="s">
        <v>13</v>
      </c>
      <c r="D23" s="51">
        <v>220</v>
      </c>
      <c r="E23" s="52">
        <v>190</v>
      </c>
      <c r="F23" s="53">
        <f t="shared" si="2"/>
        <v>380</v>
      </c>
      <c r="G23" s="53">
        <f t="shared" si="2"/>
        <v>380</v>
      </c>
      <c r="H23" s="53">
        <f t="shared" si="3"/>
        <v>760</v>
      </c>
      <c r="I23" s="240"/>
    </row>
    <row r="24" spans="2:9">
      <c r="B24" s="238"/>
      <c r="C24" s="54" t="s">
        <v>105</v>
      </c>
      <c r="D24" s="51">
        <v>290</v>
      </c>
      <c r="E24" s="52">
        <v>250</v>
      </c>
      <c r="F24" s="53">
        <f t="shared" si="2"/>
        <v>500</v>
      </c>
      <c r="G24" s="53">
        <f t="shared" si="2"/>
        <v>500</v>
      </c>
      <c r="H24" s="53">
        <f t="shared" si="3"/>
        <v>1000</v>
      </c>
      <c r="I24" s="240"/>
    </row>
    <row r="25" spans="2:9">
      <c r="B25" s="238"/>
      <c r="C25" s="54" t="s">
        <v>106</v>
      </c>
      <c r="D25" s="51">
        <v>250</v>
      </c>
      <c r="E25" s="52">
        <v>220</v>
      </c>
      <c r="F25" s="53">
        <f t="shared" ref="F25:G46" si="4">$E25*2</f>
        <v>440</v>
      </c>
      <c r="G25" s="53">
        <f t="shared" si="4"/>
        <v>440</v>
      </c>
      <c r="H25" s="53">
        <f t="shared" si="3"/>
        <v>880</v>
      </c>
      <c r="I25" s="240"/>
    </row>
    <row r="26" spans="2:9">
      <c r="B26" s="238" t="s">
        <v>97</v>
      </c>
      <c r="C26" s="54" t="s">
        <v>13</v>
      </c>
      <c r="D26" s="51">
        <v>270</v>
      </c>
      <c r="E26" s="52">
        <v>240</v>
      </c>
      <c r="F26" s="53">
        <f t="shared" si="4"/>
        <v>480</v>
      </c>
      <c r="G26" s="53">
        <f t="shared" si="4"/>
        <v>480</v>
      </c>
      <c r="H26" s="53">
        <f t="shared" si="3"/>
        <v>960</v>
      </c>
      <c r="I26" s="240"/>
    </row>
    <row r="27" spans="2:9">
      <c r="B27" s="238"/>
      <c r="C27" s="54" t="s">
        <v>105</v>
      </c>
      <c r="D27" s="51">
        <v>360</v>
      </c>
      <c r="E27" s="52">
        <v>320</v>
      </c>
      <c r="F27" s="53">
        <f t="shared" si="4"/>
        <v>640</v>
      </c>
      <c r="G27" s="53">
        <f t="shared" si="4"/>
        <v>640</v>
      </c>
      <c r="H27" s="53">
        <f t="shared" si="3"/>
        <v>1280</v>
      </c>
      <c r="I27" s="240"/>
    </row>
    <row r="28" spans="2:9">
      <c r="B28" s="238"/>
      <c r="C28" s="54" t="s">
        <v>106</v>
      </c>
      <c r="D28" s="51">
        <v>320</v>
      </c>
      <c r="E28" s="52">
        <v>280</v>
      </c>
      <c r="F28" s="53">
        <f t="shared" si="4"/>
        <v>560</v>
      </c>
      <c r="G28" s="53">
        <f t="shared" si="4"/>
        <v>560</v>
      </c>
      <c r="H28" s="53">
        <f t="shared" si="3"/>
        <v>1120</v>
      </c>
      <c r="I28" s="240"/>
    </row>
    <row r="29" spans="2:9" ht="18.75" customHeight="1">
      <c r="B29" s="238" t="s">
        <v>98</v>
      </c>
      <c r="C29" s="54" t="s">
        <v>13</v>
      </c>
      <c r="D29" s="51">
        <v>300</v>
      </c>
      <c r="E29" s="52">
        <v>280</v>
      </c>
      <c r="F29" s="53">
        <f t="shared" si="4"/>
        <v>560</v>
      </c>
      <c r="G29" s="53">
        <f t="shared" si="4"/>
        <v>560</v>
      </c>
      <c r="H29" s="53">
        <f t="shared" si="3"/>
        <v>1120</v>
      </c>
      <c r="I29" s="240"/>
    </row>
    <row r="30" spans="2:9">
      <c r="B30" s="238"/>
      <c r="C30" s="54" t="s">
        <v>105</v>
      </c>
      <c r="D30" s="51">
        <v>400</v>
      </c>
      <c r="E30" s="52">
        <v>370</v>
      </c>
      <c r="F30" s="53">
        <f t="shared" si="4"/>
        <v>740</v>
      </c>
      <c r="G30" s="53">
        <f t="shared" si="4"/>
        <v>740</v>
      </c>
      <c r="H30" s="53">
        <f t="shared" si="3"/>
        <v>1480</v>
      </c>
      <c r="I30" s="240"/>
    </row>
    <row r="31" spans="2:9">
      <c r="B31" s="238"/>
      <c r="C31" s="54" t="s">
        <v>106</v>
      </c>
      <c r="D31" s="51">
        <v>350</v>
      </c>
      <c r="E31" s="52">
        <v>320</v>
      </c>
      <c r="F31" s="53">
        <f t="shared" si="4"/>
        <v>640</v>
      </c>
      <c r="G31" s="53">
        <f t="shared" si="4"/>
        <v>640</v>
      </c>
      <c r="H31" s="53">
        <f t="shared" si="3"/>
        <v>1280</v>
      </c>
      <c r="I31" s="240"/>
    </row>
    <row r="32" spans="2:9">
      <c r="B32" s="238" t="s">
        <v>99</v>
      </c>
      <c r="C32" s="54" t="s">
        <v>13</v>
      </c>
      <c r="D32" s="51">
        <v>300</v>
      </c>
      <c r="E32" s="52">
        <v>280</v>
      </c>
      <c r="F32" s="53">
        <f t="shared" si="4"/>
        <v>560</v>
      </c>
      <c r="G32" s="53">
        <f t="shared" si="4"/>
        <v>560</v>
      </c>
      <c r="H32" s="53">
        <f t="shared" si="3"/>
        <v>1120</v>
      </c>
      <c r="I32" s="240"/>
    </row>
    <row r="33" spans="2:9">
      <c r="B33" s="238"/>
      <c r="C33" s="54" t="s">
        <v>105</v>
      </c>
      <c r="D33" s="51">
        <v>400</v>
      </c>
      <c r="E33" s="52">
        <v>370</v>
      </c>
      <c r="F33" s="53">
        <f t="shared" si="4"/>
        <v>740</v>
      </c>
      <c r="G33" s="53">
        <f t="shared" si="4"/>
        <v>740</v>
      </c>
      <c r="H33" s="53">
        <f t="shared" si="3"/>
        <v>1480</v>
      </c>
      <c r="I33" s="240"/>
    </row>
    <row r="34" spans="2:9">
      <c r="B34" s="238"/>
      <c r="C34" s="54" t="s">
        <v>106</v>
      </c>
      <c r="D34" s="51">
        <v>350</v>
      </c>
      <c r="E34" s="52">
        <v>320</v>
      </c>
      <c r="F34" s="53">
        <f t="shared" si="4"/>
        <v>640</v>
      </c>
      <c r="G34" s="53">
        <f t="shared" si="4"/>
        <v>640</v>
      </c>
      <c r="H34" s="53">
        <f t="shared" si="3"/>
        <v>1280</v>
      </c>
      <c r="I34" s="240"/>
    </row>
    <row r="35" spans="2:9">
      <c r="B35" s="238" t="s">
        <v>100</v>
      </c>
      <c r="C35" s="54" t="s">
        <v>13</v>
      </c>
      <c r="D35" s="51">
        <v>1170</v>
      </c>
      <c r="E35" s="52">
        <v>1070</v>
      </c>
      <c r="F35" s="53">
        <f t="shared" si="4"/>
        <v>2140</v>
      </c>
      <c r="G35" s="53">
        <f t="shared" si="4"/>
        <v>2140</v>
      </c>
      <c r="H35" s="53">
        <f t="shared" si="3"/>
        <v>4280</v>
      </c>
      <c r="I35" s="240"/>
    </row>
    <row r="36" spans="2:9">
      <c r="B36" s="238"/>
      <c r="C36" s="54" t="s">
        <v>105</v>
      </c>
      <c r="D36" s="51">
        <v>1570</v>
      </c>
      <c r="E36" s="52">
        <v>1430</v>
      </c>
      <c r="F36" s="53">
        <f t="shared" si="4"/>
        <v>2860</v>
      </c>
      <c r="G36" s="53">
        <f t="shared" si="4"/>
        <v>2860</v>
      </c>
      <c r="H36" s="53">
        <f t="shared" si="3"/>
        <v>5720</v>
      </c>
      <c r="I36" s="240"/>
    </row>
    <row r="37" spans="2:9">
      <c r="B37" s="238"/>
      <c r="C37" s="54" t="s">
        <v>106</v>
      </c>
      <c r="D37" s="51">
        <v>1370</v>
      </c>
      <c r="E37" s="52">
        <v>1250</v>
      </c>
      <c r="F37" s="53">
        <f t="shared" si="4"/>
        <v>2500</v>
      </c>
      <c r="G37" s="53">
        <f t="shared" si="4"/>
        <v>2500</v>
      </c>
      <c r="H37" s="53">
        <f t="shared" si="3"/>
        <v>5000</v>
      </c>
      <c r="I37" s="240"/>
    </row>
    <row r="38" spans="2:9">
      <c r="B38" s="238" t="s">
        <v>101</v>
      </c>
      <c r="C38" s="54" t="s">
        <v>13</v>
      </c>
      <c r="D38" s="51">
        <v>490</v>
      </c>
      <c r="E38" s="52">
        <v>450</v>
      </c>
      <c r="F38" s="53">
        <f t="shared" si="4"/>
        <v>900</v>
      </c>
      <c r="G38" s="53">
        <f t="shared" si="4"/>
        <v>900</v>
      </c>
      <c r="H38" s="53">
        <f t="shared" si="3"/>
        <v>1800</v>
      </c>
      <c r="I38" s="240"/>
    </row>
    <row r="39" spans="2:9">
      <c r="B39" s="238"/>
      <c r="C39" s="54" t="s">
        <v>105</v>
      </c>
      <c r="D39" s="51">
        <v>650</v>
      </c>
      <c r="E39" s="52">
        <v>600</v>
      </c>
      <c r="F39" s="53">
        <f t="shared" si="4"/>
        <v>1200</v>
      </c>
      <c r="G39" s="53">
        <f t="shared" si="4"/>
        <v>1200</v>
      </c>
      <c r="H39" s="53">
        <f t="shared" si="3"/>
        <v>2400</v>
      </c>
      <c r="I39" s="240"/>
    </row>
    <row r="40" spans="2:9">
      <c r="B40" s="238"/>
      <c r="C40" s="54" t="s">
        <v>106</v>
      </c>
      <c r="D40" s="51">
        <v>570</v>
      </c>
      <c r="E40" s="52">
        <v>520</v>
      </c>
      <c r="F40" s="53">
        <f t="shared" si="4"/>
        <v>1040</v>
      </c>
      <c r="G40" s="53">
        <f t="shared" si="4"/>
        <v>1040</v>
      </c>
      <c r="H40" s="53">
        <f t="shared" si="3"/>
        <v>2080</v>
      </c>
      <c r="I40" s="240"/>
    </row>
    <row r="41" spans="2:9">
      <c r="B41" s="238" t="s">
        <v>102</v>
      </c>
      <c r="C41" s="54" t="s">
        <v>13</v>
      </c>
      <c r="D41" s="51">
        <v>490</v>
      </c>
      <c r="E41" s="52">
        <v>450</v>
      </c>
      <c r="F41" s="53">
        <f t="shared" si="4"/>
        <v>900</v>
      </c>
      <c r="G41" s="53">
        <f t="shared" si="4"/>
        <v>900</v>
      </c>
      <c r="H41" s="53">
        <f t="shared" si="3"/>
        <v>1800</v>
      </c>
      <c r="I41" s="240"/>
    </row>
    <row r="42" spans="2:9">
      <c r="B42" s="238"/>
      <c r="C42" s="54" t="s">
        <v>105</v>
      </c>
      <c r="D42" s="51">
        <v>650</v>
      </c>
      <c r="E42" s="52">
        <v>600</v>
      </c>
      <c r="F42" s="53">
        <f t="shared" si="4"/>
        <v>1200</v>
      </c>
      <c r="G42" s="53">
        <f t="shared" si="4"/>
        <v>1200</v>
      </c>
      <c r="H42" s="53">
        <f t="shared" si="3"/>
        <v>2400</v>
      </c>
      <c r="I42" s="240"/>
    </row>
    <row r="43" spans="2:9">
      <c r="B43" s="238"/>
      <c r="C43" s="54" t="s">
        <v>106</v>
      </c>
      <c r="D43" s="51">
        <v>570</v>
      </c>
      <c r="E43" s="52">
        <v>520</v>
      </c>
      <c r="F43" s="53">
        <f t="shared" si="4"/>
        <v>1040</v>
      </c>
      <c r="G43" s="53">
        <f t="shared" si="4"/>
        <v>1040</v>
      </c>
      <c r="H43" s="53">
        <f t="shared" si="3"/>
        <v>2080</v>
      </c>
      <c r="I43" s="240"/>
    </row>
    <row r="44" spans="2:9">
      <c r="B44" s="238" t="s">
        <v>103</v>
      </c>
      <c r="C44" s="54" t="s">
        <v>13</v>
      </c>
      <c r="D44" s="51">
        <v>490</v>
      </c>
      <c r="E44" s="52">
        <v>450</v>
      </c>
      <c r="F44" s="53">
        <f t="shared" si="4"/>
        <v>900</v>
      </c>
      <c r="G44" s="53">
        <f t="shared" si="4"/>
        <v>900</v>
      </c>
      <c r="H44" s="53">
        <f t="shared" si="3"/>
        <v>1800</v>
      </c>
      <c r="I44" s="240"/>
    </row>
    <row r="45" spans="2:9">
      <c r="B45" s="238"/>
      <c r="C45" s="54" t="s">
        <v>105</v>
      </c>
      <c r="D45" s="51">
        <v>650</v>
      </c>
      <c r="E45" s="52">
        <v>600</v>
      </c>
      <c r="F45" s="53">
        <f t="shared" si="4"/>
        <v>1200</v>
      </c>
      <c r="G45" s="53">
        <f t="shared" si="4"/>
        <v>1200</v>
      </c>
      <c r="H45" s="53">
        <f t="shared" si="3"/>
        <v>2400</v>
      </c>
      <c r="I45" s="240"/>
    </row>
    <row r="46" spans="2:9">
      <c r="B46" s="238"/>
      <c r="C46" s="54" t="s">
        <v>106</v>
      </c>
      <c r="D46" s="51">
        <v>570</v>
      </c>
      <c r="E46" s="52">
        <v>520</v>
      </c>
      <c r="F46" s="53">
        <f t="shared" si="4"/>
        <v>1040</v>
      </c>
      <c r="G46" s="53">
        <f t="shared" si="4"/>
        <v>1040</v>
      </c>
      <c r="H46" s="53">
        <f t="shared" si="3"/>
        <v>2080</v>
      </c>
      <c r="I46" s="241"/>
    </row>
    <row r="47" spans="2:9">
      <c r="B47" s="1" t="s">
        <v>41</v>
      </c>
      <c r="C47" s="2"/>
      <c r="D47" s="2"/>
      <c r="E47" s="23"/>
      <c r="F47" s="14"/>
      <c r="G47" s="14"/>
      <c r="H47" s="14"/>
      <c r="I47" s="2"/>
    </row>
    <row r="48" spans="2:9">
      <c r="B48" s="46" t="s">
        <v>42</v>
      </c>
      <c r="C48" s="46" t="s">
        <v>2</v>
      </c>
      <c r="D48" s="47" t="s">
        <v>3</v>
      </c>
      <c r="E48" s="48" t="s">
        <v>4</v>
      </c>
      <c r="F48" s="49" t="s">
        <v>5</v>
      </c>
      <c r="G48" s="49" t="s">
        <v>6</v>
      </c>
      <c r="H48" s="49" t="s">
        <v>7</v>
      </c>
      <c r="I48" s="50" t="s">
        <v>52</v>
      </c>
    </row>
    <row r="49" spans="2:9">
      <c r="B49" s="185" t="s">
        <v>107</v>
      </c>
      <c r="C49" s="31" t="s">
        <v>104</v>
      </c>
      <c r="D49" s="59">
        <v>180</v>
      </c>
      <c r="E49" s="60">
        <v>120</v>
      </c>
      <c r="F49" s="53">
        <f t="shared" ref="F49:G51" si="5">$E49*2</f>
        <v>240</v>
      </c>
      <c r="G49" s="53">
        <f t="shared" si="5"/>
        <v>240</v>
      </c>
      <c r="H49" s="53">
        <f t="shared" ref="H49:H51" si="6">$E49*2*2</f>
        <v>480</v>
      </c>
      <c r="I49" s="61" t="s">
        <v>54</v>
      </c>
    </row>
    <row r="50" spans="2:9">
      <c r="B50" s="186"/>
      <c r="C50" s="31" t="s">
        <v>105</v>
      </c>
      <c r="D50" s="59">
        <v>240</v>
      </c>
      <c r="E50" s="60">
        <v>160</v>
      </c>
      <c r="F50" s="53">
        <f t="shared" si="5"/>
        <v>320</v>
      </c>
      <c r="G50" s="53">
        <f t="shared" si="5"/>
        <v>320</v>
      </c>
      <c r="H50" s="53">
        <f t="shared" si="6"/>
        <v>640</v>
      </c>
      <c r="I50" s="61" t="s">
        <v>54</v>
      </c>
    </row>
    <row r="51" spans="2:9">
      <c r="B51" s="187"/>
      <c r="C51" s="31" t="s">
        <v>106</v>
      </c>
      <c r="D51" s="59">
        <v>210</v>
      </c>
      <c r="E51" s="60">
        <v>140</v>
      </c>
      <c r="F51" s="53">
        <f t="shared" si="5"/>
        <v>280</v>
      </c>
      <c r="G51" s="53">
        <f t="shared" si="5"/>
        <v>280</v>
      </c>
      <c r="H51" s="53">
        <f t="shared" si="6"/>
        <v>560</v>
      </c>
      <c r="I51" s="61" t="s">
        <v>54</v>
      </c>
    </row>
  </sheetData>
  <mergeCells count="16">
    <mergeCell ref="B41:B43"/>
    <mergeCell ref="B44:B46"/>
    <mergeCell ref="I5:I46"/>
    <mergeCell ref="B49:B51"/>
    <mergeCell ref="B23:B25"/>
    <mergeCell ref="B26:B28"/>
    <mergeCell ref="B29:B31"/>
    <mergeCell ref="B32:B34"/>
    <mergeCell ref="B35:B37"/>
    <mergeCell ref="B38:B40"/>
    <mergeCell ref="B5:B7"/>
    <mergeCell ref="B8:B10"/>
    <mergeCell ref="B11:B13"/>
    <mergeCell ref="B14:B16"/>
    <mergeCell ref="B17:B19"/>
    <mergeCell ref="B20:B22"/>
  </mergeCells>
  <phoneticPr fontId="3"/>
  <pageMargins left="0.7" right="0.7" top="0.75" bottom="0.75" header="0.3" footer="0.3"/>
  <pageSetup paperSize="9" scale="66"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9F949-4D10-4F49-AC2D-D1329DD2CF4F}">
  <sheetPr>
    <pageSetUpPr fitToPage="1"/>
  </sheetPr>
  <dimension ref="A1:O55"/>
  <sheetViews>
    <sheetView view="pageBreakPreview" topLeftCell="B1" zoomScale="85" zoomScaleNormal="85" zoomScaleSheetLayoutView="85" workbookViewId="0">
      <selection activeCell="N1" sqref="N1"/>
    </sheetView>
  </sheetViews>
  <sheetFormatPr defaultRowHeight="18"/>
  <cols>
    <col min="1" max="1" width="27.5" customWidth="1"/>
    <col min="2" max="10" width="12.9140625" bestFit="1" customWidth="1"/>
    <col min="11" max="14" width="14.83203125" bestFit="1" customWidth="1"/>
  </cols>
  <sheetData>
    <row r="1" spans="1:15" ht="22.5">
      <c r="A1" s="30" t="s">
        <v>109</v>
      </c>
      <c r="N1" s="71" t="s">
        <v>201</v>
      </c>
    </row>
    <row r="2" spans="1:15">
      <c r="C2" s="45"/>
      <c r="D2" s="45"/>
      <c r="E2" s="45"/>
      <c r="G2" s="45"/>
      <c r="I2" s="45"/>
      <c r="K2" s="45"/>
      <c r="M2" s="45"/>
      <c r="N2" s="71" t="s">
        <v>145</v>
      </c>
      <c r="O2" t="s">
        <v>131</v>
      </c>
    </row>
    <row r="3" spans="1:15" ht="54">
      <c r="A3" s="31" t="s">
        <v>1</v>
      </c>
      <c r="B3" s="31" t="s">
        <v>2</v>
      </c>
      <c r="C3" s="67" t="s">
        <v>119</v>
      </c>
      <c r="D3" s="67" t="s">
        <v>120</v>
      </c>
      <c r="E3" s="67" t="s">
        <v>121</v>
      </c>
      <c r="F3" s="67" t="s">
        <v>122</v>
      </c>
      <c r="G3" s="67" t="s">
        <v>255</v>
      </c>
      <c r="H3" s="68" t="s">
        <v>257</v>
      </c>
      <c r="I3" s="67" t="s">
        <v>260</v>
      </c>
      <c r="J3" s="68" t="s">
        <v>256</v>
      </c>
      <c r="K3" s="68" t="s">
        <v>258</v>
      </c>
      <c r="L3" s="68" t="s">
        <v>259</v>
      </c>
      <c r="M3" s="68" t="s">
        <v>261</v>
      </c>
      <c r="N3" s="68" t="s">
        <v>262</v>
      </c>
    </row>
    <row r="4" spans="1:15">
      <c r="A4" s="185" t="s">
        <v>90</v>
      </c>
      <c r="B4" s="31" t="s">
        <v>12</v>
      </c>
      <c r="C4" s="57">
        <v>360</v>
      </c>
      <c r="D4" s="57">
        <f>C4*2</f>
        <v>720</v>
      </c>
      <c r="E4" s="63">
        <v>310</v>
      </c>
      <c r="F4" s="32">
        <f t="shared" ref="F4:F45" si="0">E4*2</f>
        <v>620</v>
      </c>
      <c r="G4" s="63"/>
      <c r="H4" s="63"/>
      <c r="I4" s="63"/>
      <c r="J4" s="63"/>
      <c r="K4" s="34">
        <f>C4*G4</f>
        <v>0</v>
      </c>
      <c r="L4" s="34">
        <f>D4*H4</f>
        <v>0</v>
      </c>
      <c r="M4" s="34">
        <f>E4*I4</f>
        <v>0</v>
      </c>
      <c r="N4" s="34">
        <f>F4*J4</f>
        <v>0</v>
      </c>
    </row>
    <row r="5" spans="1:15">
      <c r="A5" s="186"/>
      <c r="B5" s="31" t="s">
        <v>105</v>
      </c>
      <c r="C5" s="57">
        <v>480</v>
      </c>
      <c r="D5" s="57">
        <f t="shared" ref="D5:D45" si="1">C5*2</f>
        <v>960</v>
      </c>
      <c r="E5" s="63">
        <v>410</v>
      </c>
      <c r="F5" s="32">
        <f t="shared" si="0"/>
        <v>820</v>
      </c>
      <c r="G5" s="63"/>
      <c r="H5" s="63"/>
      <c r="I5" s="63"/>
      <c r="J5" s="63"/>
      <c r="K5" s="34">
        <f t="shared" ref="K5:K45" si="2">C5*G5</f>
        <v>0</v>
      </c>
      <c r="L5" s="34">
        <f t="shared" ref="L5:L45" si="3">D5*H5</f>
        <v>0</v>
      </c>
      <c r="M5" s="34">
        <f t="shared" ref="M5:M45" si="4">E5*I5</f>
        <v>0</v>
      </c>
      <c r="N5" s="34">
        <f t="shared" ref="N5:N45" si="5">F5*J5</f>
        <v>0</v>
      </c>
    </row>
    <row r="6" spans="1:15">
      <c r="A6" s="187"/>
      <c r="B6" s="31" t="s">
        <v>106</v>
      </c>
      <c r="C6" s="57">
        <v>420</v>
      </c>
      <c r="D6" s="57">
        <f t="shared" si="1"/>
        <v>840</v>
      </c>
      <c r="E6" s="63">
        <v>360</v>
      </c>
      <c r="F6" s="32">
        <f t="shared" si="0"/>
        <v>720</v>
      </c>
      <c r="G6" s="63"/>
      <c r="H6" s="63"/>
      <c r="I6" s="63"/>
      <c r="J6" s="63"/>
      <c r="K6" s="34">
        <f t="shared" si="2"/>
        <v>0</v>
      </c>
      <c r="L6" s="34">
        <f t="shared" si="3"/>
        <v>0</v>
      </c>
      <c r="M6" s="34">
        <f t="shared" si="4"/>
        <v>0</v>
      </c>
      <c r="N6" s="34">
        <f t="shared" si="5"/>
        <v>0</v>
      </c>
    </row>
    <row r="7" spans="1:15">
      <c r="A7" s="185" t="s">
        <v>91</v>
      </c>
      <c r="B7" s="31" t="s">
        <v>12</v>
      </c>
      <c r="C7" s="57">
        <v>1570</v>
      </c>
      <c r="D7" s="57">
        <f t="shared" si="1"/>
        <v>3140</v>
      </c>
      <c r="E7" s="63">
        <v>1430</v>
      </c>
      <c r="F7" s="32">
        <f t="shared" si="0"/>
        <v>2860</v>
      </c>
      <c r="G7" s="63"/>
      <c r="H7" s="63"/>
      <c r="I7" s="63"/>
      <c r="J7" s="63"/>
      <c r="K7" s="34">
        <f t="shared" si="2"/>
        <v>0</v>
      </c>
      <c r="L7" s="34">
        <f t="shared" si="3"/>
        <v>0</v>
      </c>
      <c r="M7" s="34">
        <f t="shared" si="4"/>
        <v>0</v>
      </c>
      <c r="N7" s="34">
        <f t="shared" si="5"/>
        <v>0</v>
      </c>
    </row>
    <row r="8" spans="1:15">
      <c r="A8" s="186"/>
      <c r="B8" s="31" t="s">
        <v>105</v>
      </c>
      <c r="C8" s="57">
        <v>2100</v>
      </c>
      <c r="D8" s="57">
        <f t="shared" si="1"/>
        <v>4200</v>
      </c>
      <c r="E8" s="63">
        <v>1910</v>
      </c>
      <c r="F8" s="32">
        <f t="shared" si="0"/>
        <v>3820</v>
      </c>
      <c r="G8" s="63"/>
      <c r="H8" s="63"/>
      <c r="I8" s="63"/>
      <c r="J8" s="63"/>
      <c r="K8" s="34">
        <f t="shared" si="2"/>
        <v>0</v>
      </c>
      <c r="L8" s="34">
        <f t="shared" si="3"/>
        <v>0</v>
      </c>
      <c r="M8" s="34">
        <f t="shared" si="4"/>
        <v>0</v>
      </c>
      <c r="N8" s="34">
        <f t="shared" si="5"/>
        <v>0</v>
      </c>
    </row>
    <row r="9" spans="1:15">
      <c r="A9" s="187"/>
      <c r="B9" s="31" t="s">
        <v>106</v>
      </c>
      <c r="C9" s="57">
        <v>1840</v>
      </c>
      <c r="D9" s="57">
        <f t="shared" si="1"/>
        <v>3680</v>
      </c>
      <c r="E9" s="63">
        <v>1670</v>
      </c>
      <c r="F9" s="32">
        <f t="shared" si="0"/>
        <v>3340</v>
      </c>
      <c r="G9" s="63"/>
      <c r="H9" s="63"/>
      <c r="I9" s="63"/>
      <c r="J9" s="63"/>
      <c r="K9" s="34">
        <f t="shared" si="2"/>
        <v>0</v>
      </c>
      <c r="L9" s="34">
        <f t="shared" si="3"/>
        <v>0</v>
      </c>
      <c r="M9" s="34">
        <f t="shared" si="4"/>
        <v>0</v>
      </c>
      <c r="N9" s="34">
        <f t="shared" si="5"/>
        <v>0</v>
      </c>
    </row>
    <row r="10" spans="1:15">
      <c r="A10" s="185" t="s">
        <v>92</v>
      </c>
      <c r="B10" s="31" t="s">
        <v>12</v>
      </c>
      <c r="C10" s="57">
        <v>330</v>
      </c>
      <c r="D10" s="57">
        <f t="shared" si="1"/>
        <v>660</v>
      </c>
      <c r="E10" s="63">
        <v>300</v>
      </c>
      <c r="F10" s="32">
        <f t="shared" si="0"/>
        <v>600</v>
      </c>
      <c r="G10" s="63"/>
      <c r="H10" s="63"/>
      <c r="I10" s="63"/>
      <c r="J10" s="63"/>
      <c r="K10" s="34">
        <f t="shared" si="2"/>
        <v>0</v>
      </c>
      <c r="L10" s="34">
        <f t="shared" si="3"/>
        <v>0</v>
      </c>
      <c r="M10" s="34">
        <f t="shared" si="4"/>
        <v>0</v>
      </c>
      <c r="N10" s="34">
        <f t="shared" si="5"/>
        <v>0</v>
      </c>
    </row>
    <row r="11" spans="1:15">
      <c r="A11" s="186"/>
      <c r="B11" s="31" t="s">
        <v>105</v>
      </c>
      <c r="C11" s="57">
        <v>430</v>
      </c>
      <c r="D11" s="57">
        <f t="shared" si="1"/>
        <v>860</v>
      </c>
      <c r="E11" s="63">
        <v>400</v>
      </c>
      <c r="F11" s="32">
        <f t="shared" si="0"/>
        <v>800</v>
      </c>
      <c r="G11" s="63"/>
      <c r="H11" s="63"/>
      <c r="I11" s="63"/>
      <c r="J11" s="63"/>
      <c r="K11" s="34">
        <f t="shared" si="2"/>
        <v>0</v>
      </c>
      <c r="L11" s="34">
        <f t="shared" si="3"/>
        <v>0</v>
      </c>
      <c r="M11" s="34">
        <f t="shared" si="4"/>
        <v>0</v>
      </c>
      <c r="N11" s="34">
        <f t="shared" si="5"/>
        <v>0</v>
      </c>
    </row>
    <row r="12" spans="1:15">
      <c r="A12" s="187"/>
      <c r="B12" s="31" t="s">
        <v>106</v>
      </c>
      <c r="C12" s="57">
        <v>380</v>
      </c>
      <c r="D12" s="57">
        <f t="shared" si="1"/>
        <v>760</v>
      </c>
      <c r="E12" s="63">
        <v>350</v>
      </c>
      <c r="F12" s="32">
        <f t="shared" si="0"/>
        <v>700</v>
      </c>
      <c r="G12" s="63"/>
      <c r="H12" s="63"/>
      <c r="I12" s="63"/>
      <c r="J12" s="63"/>
      <c r="K12" s="34">
        <f t="shared" si="2"/>
        <v>0</v>
      </c>
      <c r="L12" s="34">
        <f t="shared" si="3"/>
        <v>0</v>
      </c>
      <c r="M12" s="34">
        <f t="shared" si="4"/>
        <v>0</v>
      </c>
      <c r="N12" s="34">
        <f t="shared" si="5"/>
        <v>0</v>
      </c>
    </row>
    <row r="13" spans="1:15">
      <c r="A13" s="185" t="s">
        <v>93</v>
      </c>
      <c r="B13" s="31" t="s">
        <v>13</v>
      </c>
      <c r="C13" s="57">
        <v>280</v>
      </c>
      <c r="D13" s="57">
        <f t="shared" si="1"/>
        <v>560</v>
      </c>
      <c r="E13" s="63">
        <v>260</v>
      </c>
      <c r="F13" s="32">
        <f t="shared" si="0"/>
        <v>520</v>
      </c>
      <c r="G13" s="63"/>
      <c r="H13" s="63"/>
      <c r="I13" s="63"/>
      <c r="J13" s="63"/>
      <c r="K13" s="34">
        <f t="shared" si="2"/>
        <v>0</v>
      </c>
      <c r="L13" s="34">
        <f t="shared" si="3"/>
        <v>0</v>
      </c>
      <c r="M13" s="34">
        <f t="shared" si="4"/>
        <v>0</v>
      </c>
      <c r="N13" s="34">
        <f t="shared" si="5"/>
        <v>0</v>
      </c>
    </row>
    <row r="14" spans="1:15">
      <c r="A14" s="186"/>
      <c r="B14" s="31" t="s">
        <v>105</v>
      </c>
      <c r="C14" s="57">
        <v>380</v>
      </c>
      <c r="D14" s="57">
        <f t="shared" si="1"/>
        <v>760</v>
      </c>
      <c r="E14" s="63">
        <v>350</v>
      </c>
      <c r="F14" s="32">
        <f t="shared" si="0"/>
        <v>700</v>
      </c>
      <c r="G14" s="63"/>
      <c r="H14" s="63"/>
      <c r="I14" s="63"/>
      <c r="J14" s="63"/>
      <c r="K14" s="34">
        <f t="shared" si="2"/>
        <v>0</v>
      </c>
      <c r="L14" s="34">
        <f t="shared" si="3"/>
        <v>0</v>
      </c>
      <c r="M14" s="34">
        <f t="shared" si="4"/>
        <v>0</v>
      </c>
      <c r="N14" s="34">
        <f t="shared" si="5"/>
        <v>0</v>
      </c>
    </row>
    <row r="15" spans="1:15">
      <c r="A15" s="187"/>
      <c r="B15" s="31" t="s">
        <v>106</v>
      </c>
      <c r="C15" s="57">
        <v>330</v>
      </c>
      <c r="D15" s="57">
        <f t="shared" si="1"/>
        <v>660</v>
      </c>
      <c r="E15" s="63">
        <v>310</v>
      </c>
      <c r="F15" s="32">
        <f t="shared" si="0"/>
        <v>620</v>
      </c>
      <c r="G15" s="63"/>
      <c r="H15" s="63"/>
      <c r="I15" s="63"/>
      <c r="J15" s="63"/>
      <c r="K15" s="34">
        <f t="shared" si="2"/>
        <v>0</v>
      </c>
      <c r="L15" s="34">
        <f t="shared" si="3"/>
        <v>0</v>
      </c>
      <c r="M15" s="34">
        <f t="shared" si="4"/>
        <v>0</v>
      </c>
      <c r="N15" s="34">
        <f t="shared" si="5"/>
        <v>0</v>
      </c>
    </row>
    <row r="16" spans="1:15">
      <c r="A16" s="185" t="s">
        <v>94</v>
      </c>
      <c r="B16" s="31" t="s">
        <v>13</v>
      </c>
      <c r="C16" s="57">
        <v>720</v>
      </c>
      <c r="D16" s="57">
        <f t="shared" si="1"/>
        <v>1440</v>
      </c>
      <c r="E16" s="63">
        <v>660</v>
      </c>
      <c r="F16" s="32">
        <f t="shared" si="0"/>
        <v>1320</v>
      </c>
      <c r="G16" s="63"/>
      <c r="H16" s="63"/>
      <c r="I16" s="63"/>
      <c r="J16" s="63"/>
      <c r="K16" s="34">
        <f t="shared" si="2"/>
        <v>0</v>
      </c>
      <c r="L16" s="34">
        <f t="shared" si="3"/>
        <v>0</v>
      </c>
      <c r="M16" s="34">
        <f t="shared" si="4"/>
        <v>0</v>
      </c>
      <c r="N16" s="34">
        <f t="shared" si="5"/>
        <v>0</v>
      </c>
    </row>
    <row r="17" spans="1:14">
      <c r="A17" s="186"/>
      <c r="B17" s="31" t="s">
        <v>105</v>
      </c>
      <c r="C17" s="57">
        <v>960</v>
      </c>
      <c r="D17" s="57">
        <f t="shared" si="1"/>
        <v>1920</v>
      </c>
      <c r="E17" s="63">
        <v>870</v>
      </c>
      <c r="F17" s="32">
        <f t="shared" si="0"/>
        <v>1740</v>
      </c>
      <c r="G17" s="63"/>
      <c r="H17" s="63"/>
      <c r="I17" s="63"/>
      <c r="J17" s="63"/>
      <c r="K17" s="34">
        <f t="shared" si="2"/>
        <v>0</v>
      </c>
      <c r="L17" s="34">
        <f t="shared" si="3"/>
        <v>0</v>
      </c>
      <c r="M17" s="34">
        <f t="shared" si="4"/>
        <v>0</v>
      </c>
      <c r="N17" s="34">
        <f t="shared" si="5"/>
        <v>0</v>
      </c>
    </row>
    <row r="18" spans="1:14">
      <c r="A18" s="187"/>
      <c r="B18" s="31" t="s">
        <v>106</v>
      </c>
      <c r="C18" s="57">
        <v>840</v>
      </c>
      <c r="D18" s="57">
        <f t="shared" si="1"/>
        <v>1680</v>
      </c>
      <c r="E18" s="63">
        <v>770</v>
      </c>
      <c r="F18" s="32">
        <f t="shared" si="0"/>
        <v>1540</v>
      </c>
      <c r="G18" s="63"/>
      <c r="H18" s="63"/>
      <c r="I18" s="63"/>
      <c r="J18" s="63"/>
      <c r="K18" s="34">
        <f t="shared" si="2"/>
        <v>0</v>
      </c>
      <c r="L18" s="34">
        <f t="shared" si="3"/>
        <v>0</v>
      </c>
      <c r="M18" s="34">
        <f t="shared" si="4"/>
        <v>0</v>
      </c>
      <c r="N18" s="34">
        <f t="shared" si="5"/>
        <v>0</v>
      </c>
    </row>
    <row r="19" spans="1:14">
      <c r="A19" s="185" t="s">
        <v>95</v>
      </c>
      <c r="B19" s="31" t="s">
        <v>13</v>
      </c>
      <c r="C19" s="57">
        <v>610</v>
      </c>
      <c r="D19" s="57">
        <f t="shared" si="1"/>
        <v>1220</v>
      </c>
      <c r="E19" s="63">
        <v>560</v>
      </c>
      <c r="F19" s="32">
        <f t="shared" si="0"/>
        <v>1120</v>
      </c>
      <c r="G19" s="63"/>
      <c r="H19" s="63"/>
      <c r="I19" s="63"/>
      <c r="J19" s="63"/>
      <c r="K19" s="34">
        <f t="shared" si="2"/>
        <v>0</v>
      </c>
      <c r="L19" s="34">
        <f t="shared" si="3"/>
        <v>0</v>
      </c>
      <c r="M19" s="34">
        <f t="shared" si="4"/>
        <v>0</v>
      </c>
      <c r="N19" s="34">
        <f t="shared" si="5"/>
        <v>0</v>
      </c>
    </row>
    <row r="20" spans="1:14">
      <c r="A20" s="186"/>
      <c r="B20" s="31" t="s">
        <v>105</v>
      </c>
      <c r="C20" s="57">
        <v>820</v>
      </c>
      <c r="D20" s="57">
        <f t="shared" si="1"/>
        <v>1640</v>
      </c>
      <c r="E20" s="63">
        <v>750</v>
      </c>
      <c r="F20" s="32">
        <f t="shared" si="0"/>
        <v>1500</v>
      </c>
      <c r="G20" s="63"/>
      <c r="H20" s="63"/>
      <c r="I20" s="63"/>
      <c r="J20" s="63"/>
      <c r="K20" s="34">
        <f t="shared" si="2"/>
        <v>0</v>
      </c>
      <c r="L20" s="34">
        <f t="shared" si="3"/>
        <v>0</v>
      </c>
      <c r="M20" s="34">
        <f t="shared" si="4"/>
        <v>0</v>
      </c>
      <c r="N20" s="34">
        <f t="shared" si="5"/>
        <v>0</v>
      </c>
    </row>
    <row r="21" spans="1:14">
      <c r="A21" s="187"/>
      <c r="B21" s="31" t="s">
        <v>106</v>
      </c>
      <c r="C21" s="57">
        <v>720</v>
      </c>
      <c r="D21" s="57">
        <f t="shared" si="1"/>
        <v>1440</v>
      </c>
      <c r="E21" s="63">
        <v>660</v>
      </c>
      <c r="F21" s="32">
        <f t="shared" si="0"/>
        <v>1320</v>
      </c>
      <c r="G21" s="63"/>
      <c r="H21" s="63"/>
      <c r="I21" s="63"/>
      <c r="J21" s="63"/>
      <c r="K21" s="34">
        <f t="shared" si="2"/>
        <v>0</v>
      </c>
      <c r="L21" s="34">
        <f t="shared" si="3"/>
        <v>0</v>
      </c>
      <c r="M21" s="34">
        <f t="shared" si="4"/>
        <v>0</v>
      </c>
      <c r="N21" s="34">
        <f t="shared" si="5"/>
        <v>0</v>
      </c>
    </row>
    <row r="22" spans="1:14">
      <c r="A22" s="185" t="s">
        <v>96</v>
      </c>
      <c r="B22" s="31" t="s">
        <v>13</v>
      </c>
      <c r="C22" s="57">
        <v>220</v>
      </c>
      <c r="D22" s="57">
        <f t="shared" si="1"/>
        <v>440</v>
      </c>
      <c r="E22" s="63">
        <v>190</v>
      </c>
      <c r="F22" s="32">
        <f t="shared" si="0"/>
        <v>380</v>
      </c>
      <c r="G22" s="63"/>
      <c r="H22" s="63"/>
      <c r="I22" s="63"/>
      <c r="J22" s="63"/>
      <c r="K22" s="34">
        <f t="shared" si="2"/>
        <v>0</v>
      </c>
      <c r="L22" s="34">
        <f t="shared" si="3"/>
        <v>0</v>
      </c>
      <c r="M22" s="34">
        <f t="shared" si="4"/>
        <v>0</v>
      </c>
      <c r="N22" s="34">
        <f t="shared" si="5"/>
        <v>0</v>
      </c>
    </row>
    <row r="23" spans="1:14">
      <c r="A23" s="186"/>
      <c r="B23" s="31" t="s">
        <v>105</v>
      </c>
      <c r="C23" s="57">
        <v>290</v>
      </c>
      <c r="D23" s="57">
        <f t="shared" si="1"/>
        <v>580</v>
      </c>
      <c r="E23" s="63">
        <v>250</v>
      </c>
      <c r="F23" s="32">
        <f t="shared" si="0"/>
        <v>500</v>
      </c>
      <c r="G23" s="63"/>
      <c r="H23" s="63"/>
      <c r="I23" s="63"/>
      <c r="J23" s="63"/>
      <c r="K23" s="34">
        <f t="shared" si="2"/>
        <v>0</v>
      </c>
      <c r="L23" s="34">
        <f t="shared" si="3"/>
        <v>0</v>
      </c>
      <c r="M23" s="34">
        <f t="shared" si="4"/>
        <v>0</v>
      </c>
      <c r="N23" s="34">
        <f t="shared" si="5"/>
        <v>0</v>
      </c>
    </row>
    <row r="24" spans="1:14">
      <c r="A24" s="187"/>
      <c r="B24" s="31" t="s">
        <v>106</v>
      </c>
      <c r="C24" s="57">
        <v>250</v>
      </c>
      <c r="D24" s="57">
        <f t="shared" si="1"/>
        <v>500</v>
      </c>
      <c r="E24" s="63">
        <v>220</v>
      </c>
      <c r="F24" s="32">
        <f t="shared" si="0"/>
        <v>440</v>
      </c>
      <c r="G24" s="63"/>
      <c r="H24" s="63"/>
      <c r="I24" s="63"/>
      <c r="J24" s="63"/>
      <c r="K24" s="34">
        <f t="shared" si="2"/>
        <v>0</v>
      </c>
      <c r="L24" s="34">
        <f t="shared" si="3"/>
        <v>0</v>
      </c>
      <c r="M24" s="34">
        <f t="shared" si="4"/>
        <v>0</v>
      </c>
      <c r="N24" s="34">
        <f t="shared" si="5"/>
        <v>0</v>
      </c>
    </row>
    <row r="25" spans="1:14">
      <c r="A25" s="185" t="s">
        <v>97</v>
      </c>
      <c r="B25" s="31" t="s">
        <v>13</v>
      </c>
      <c r="C25" s="57">
        <v>270</v>
      </c>
      <c r="D25" s="57">
        <f t="shared" si="1"/>
        <v>540</v>
      </c>
      <c r="E25" s="63">
        <v>240</v>
      </c>
      <c r="F25" s="32">
        <f t="shared" si="0"/>
        <v>480</v>
      </c>
      <c r="G25" s="63"/>
      <c r="H25" s="63"/>
      <c r="I25" s="63"/>
      <c r="J25" s="63"/>
      <c r="K25" s="34">
        <f t="shared" si="2"/>
        <v>0</v>
      </c>
      <c r="L25" s="34">
        <f t="shared" si="3"/>
        <v>0</v>
      </c>
      <c r="M25" s="34">
        <f t="shared" si="4"/>
        <v>0</v>
      </c>
      <c r="N25" s="34">
        <f t="shared" si="5"/>
        <v>0</v>
      </c>
    </row>
    <row r="26" spans="1:14">
      <c r="A26" s="186"/>
      <c r="B26" s="31" t="s">
        <v>105</v>
      </c>
      <c r="C26" s="57">
        <v>360</v>
      </c>
      <c r="D26" s="57">
        <f t="shared" si="1"/>
        <v>720</v>
      </c>
      <c r="E26" s="63">
        <v>320</v>
      </c>
      <c r="F26" s="32">
        <f t="shared" si="0"/>
        <v>640</v>
      </c>
      <c r="G26" s="63"/>
      <c r="H26" s="63"/>
      <c r="I26" s="63"/>
      <c r="J26" s="63"/>
      <c r="K26" s="34">
        <f t="shared" si="2"/>
        <v>0</v>
      </c>
      <c r="L26" s="34">
        <f t="shared" si="3"/>
        <v>0</v>
      </c>
      <c r="M26" s="34">
        <f t="shared" si="4"/>
        <v>0</v>
      </c>
      <c r="N26" s="34">
        <f t="shared" si="5"/>
        <v>0</v>
      </c>
    </row>
    <row r="27" spans="1:14">
      <c r="A27" s="187"/>
      <c r="B27" s="31" t="s">
        <v>106</v>
      </c>
      <c r="C27" s="57">
        <v>320</v>
      </c>
      <c r="D27" s="57">
        <f t="shared" si="1"/>
        <v>640</v>
      </c>
      <c r="E27" s="63">
        <v>280</v>
      </c>
      <c r="F27" s="32">
        <f t="shared" si="0"/>
        <v>560</v>
      </c>
      <c r="G27" s="63"/>
      <c r="H27" s="63"/>
      <c r="I27" s="63"/>
      <c r="J27" s="63"/>
      <c r="K27" s="34">
        <f t="shared" si="2"/>
        <v>0</v>
      </c>
      <c r="L27" s="34">
        <f t="shared" si="3"/>
        <v>0</v>
      </c>
      <c r="M27" s="34">
        <f t="shared" si="4"/>
        <v>0</v>
      </c>
      <c r="N27" s="34">
        <f t="shared" si="5"/>
        <v>0</v>
      </c>
    </row>
    <row r="28" spans="1:14">
      <c r="A28" s="185" t="s">
        <v>98</v>
      </c>
      <c r="B28" s="31" t="s">
        <v>13</v>
      </c>
      <c r="C28" s="57">
        <v>300</v>
      </c>
      <c r="D28" s="57">
        <f t="shared" si="1"/>
        <v>600</v>
      </c>
      <c r="E28" s="63">
        <v>280</v>
      </c>
      <c r="F28" s="32">
        <f t="shared" si="0"/>
        <v>560</v>
      </c>
      <c r="G28" s="63"/>
      <c r="H28" s="63"/>
      <c r="I28" s="63"/>
      <c r="J28" s="63"/>
      <c r="K28" s="34">
        <f t="shared" si="2"/>
        <v>0</v>
      </c>
      <c r="L28" s="34">
        <f t="shared" si="3"/>
        <v>0</v>
      </c>
      <c r="M28" s="34">
        <f t="shared" si="4"/>
        <v>0</v>
      </c>
      <c r="N28" s="34">
        <f t="shared" si="5"/>
        <v>0</v>
      </c>
    </row>
    <row r="29" spans="1:14">
      <c r="A29" s="186"/>
      <c r="B29" s="31" t="s">
        <v>105</v>
      </c>
      <c r="C29" s="57">
        <v>400</v>
      </c>
      <c r="D29" s="57">
        <f t="shared" si="1"/>
        <v>800</v>
      </c>
      <c r="E29" s="63">
        <v>370</v>
      </c>
      <c r="F29" s="32">
        <f t="shared" si="0"/>
        <v>740</v>
      </c>
      <c r="G29" s="63"/>
      <c r="H29" s="63"/>
      <c r="I29" s="63"/>
      <c r="J29" s="63"/>
      <c r="K29" s="34">
        <f t="shared" si="2"/>
        <v>0</v>
      </c>
      <c r="L29" s="34">
        <f t="shared" si="3"/>
        <v>0</v>
      </c>
      <c r="M29" s="34">
        <f t="shared" si="4"/>
        <v>0</v>
      </c>
      <c r="N29" s="34">
        <f t="shared" si="5"/>
        <v>0</v>
      </c>
    </row>
    <row r="30" spans="1:14">
      <c r="A30" s="187"/>
      <c r="B30" s="31" t="s">
        <v>106</v>
      </c>
      <c r="C30" s="57">
        <v>350</v>
      </c>
      <c r="D30" s="57">
        <f t="shared" si="1"/>
        <v>700</v>
      </c>
      <c r="E30" s="63">
        <v>320</v>
      </c>
      <c r="F30" s="32">
        <f t="shared" si="0"/>
        <v>640</v>
      </c>
      <c r="G30" s="63"/>
      <c r="H30" s="63"/>
      <c r="I30" s="63"/>
      <c r="J30" s="63"/>
      <c r="K30" s="34">
        <f t="shared" si="2"/>
        <v>0</v>
      </c>
      <c r="L30" s="34">
        <f t="shared" si="3"/>
        <v>0</v>
      </c>
      <c r="M30" s="34">
        <f t="shared" si="4"/>
        <v>0</v>
      </c>
      <c r="N30" s="34">
        <f t="shared" si="5"/>
        <v>0</v>
      </c>
    </row>
    <row r="31" spans="1:14">
      <c r="A31" s="185" t="s">
        <v>99</v>
      </c>
      <c r="B31" s="31" t="s">
        <v>13</v>
      </c>
      <c r="C31" s="57">
        <v>300</v>
      </c>
      <c r="D31" s="57">
        <f t="shared" si="1"/>
        <v>600</v>
      </c>
      <c r="E31" s="63">
        <v>280</v>
      </c>
      <c r="F31" s="32">
        <f t="shared" si="0"/>
        <v>560</v>
      </c>
      <c r="G31" s="63"/>
      <c r="H31" s="63"/>
      <c r="I31" s="63"/>
      <c r="J31" s="63"/>
      <c r="K31" s="34">
        <f t="shared" si="2"/>
        <v>0</v>
      </c>
      <c r="L31" s="34">
        <f t="shared" si="3"/>
        <v>0</v>
      </c>
      <c r="M31" s="34">
        <f t="shared" si="4"/>
        <v>0</v>
      </c>
      <c r="N31" s="34">
        <f t="shared" si="5"/>
        <v>0</v>
      </c>
    </row>
    <row r="32" spans="1:14">
      <c r="A32" s="186"/>
      <c r="B32" s="31" t="s">
        <v>105</v>
      </c>
      <c r="C32" s="57">
        <v>400</v>
      </c>
      <c r="D32" s="57">
        <f t="shared" si="1"/>
        <v>800</v>
      </c>
      <c r="E32" s="63">
        <v>370</v>
      </c>
      <c r="F32" s="32">
        <f t="shared" si="0"/>
        <v>740</v>
      </c>
      <c r="G32" s="63"/>
      <c r="H32" s="63"/>
      <c r="I32" s="63"/>
      <c r="J32" s="63"/>
      <c r="K32" s="34">
        <f t="shared" si="2"/>
        <v>0</v>
      </c>
      <c r="L32" s="34">
        <f t="shared" si="3"/>
        <v>0</v>
      </c>
      <c r="M32" s="34">
        <f t="shared" si="4"/>
        <v>0</v>
      </c>
      <c r="N32" s="34">
        <f t="shared" si="5"/>
        <v>0</v>
      </c>
    </row>
    <row r="33" spans="1:15">
      <c r="A33" s="187"/>
      <c r="B33" s="31" t="s">
        <v>106</v>
      </c>
      <c r="C33" s="57">
        <v>350</v>
      </c>
      <c r="D33" s="57">
        <f t="shared" si="1"/>
        <v>700</v>
      </c>
      <c r="E33" s="63">
        <v>320</v>
      </c>
      <c r="F33" s="32">
        <f t="shared" si="0"/>
        <v>640</v>
      </c>
      <c r="G33" s="63"/>
      <c r="H33" s="63"/>
      <c r="I33" s="63"/>
      <c r="J33" s="63"/>
      <c r="K33" s="34">
        <f t="shared" si="2"/>
        <v>0</v>
      </c>
      <c r="L33" s="34">
        <f t="shared" si="3"/>
        <v>0</v>
      </c>
      <c r="M33" s="34">
        <f t="shared" si="4"/>
        <v>0</v>
      </c>
      <c r="N33" s="34">
        <f t="shared" si="5"/>
        <v>0</v>
      </c>
    </row>
    <row r="34" spans="1:15">
      <c r="A34" s="185" t="s">
        <v>100</v>
      </c>
      <c r="B34" s="31" t="s">
        <v>13</v>
      </c>
      <c r="C34" s="57">
        <v>1170</v>
      </c>
      <c r="D34" s="57">
        <f t="shared" si="1"/>
        <v>2340</v>
      </c>
      <c r="E34" s="63">
        <v>1070</v>
      </c>
      <c r="F34" s="32">
        <f t="shared" si="0"/>
        <v>2140</v>
      </c>
      <c r="G34" s="63"/>
      <c r="H34" s="63"/>
      <c r="I34" s="63"/>
      <c r="J34" s="63"/>
      <c r="K34" s="34">
        <f t="shared" si="2"/>
        <v>0</v>
      </c>
      <c r="L34" s="34">
        <f t="shared" si="3"/>
        <v>0</v>
      </c>
      <c r="M34" s="34">
        <f t="shared" si="4"/>
        <v>0</v>
      </c>
      <c r="N34" s="34">
        <f t="shared" si="5"/>
        <v>0</v>
      </c>
    </row>
    <row r="35" spans="1:15">
      <c r="A35" s="186"/>
      <c r="B35" s="31" t="s">
        <v>105</v>
      </c>
      <c r="C35" s="57">
        <v>1570</v>
      </c>
      <c r="D35" s="57">
        <f t="shared" si="1"/>
        <v>3140</v>
      </c>
      <c r="E35" s="63">
        <v>1430</v>
      </c>
      <c r="F35" s="32">
        <f t="shared" si="0"/>
        <v>2860</v>
      </c>
      <c r="G35" s="63"/>
      <c r="H35" s="63"/>
      <c r="I35" s="63"/>
      <c r="J35" s="63"/>
      <c r="K35" s="34">
        <f t="shared" si="2"/>
        <v>0</v>
      </c>
      <c r="L35" s="34">
        <f t="shared" si="3"/>
        <v>0</v>
      </c>
      <c r="M35" s="34">
        <f t="shared" si="4"/>
        <v>0</v>
      </c>
      <c r="N35" s="34">
        <f t="shared" si="5"/>
        <v>0</v>
      </c>
    </row>
    <row r="36" spans="1:15">
      <c r="A36" s="187"/>
      <c r="B36" s="31" t="s">
        <v>106</v>
      </c>
      <c r="C36" s="57">
        <v>1370</v>
      </c>
      <c r="D36" s="57">
        <f t="shared" si="1"/>
        <v>2740</v>
      </c>
      <c r="E36" s="63">
        <v>1250</v>
      </c>
      <c r="F36" s="32">
        <f t="shared" si="0"/>
        <v>2500</v>
      </c>
      <c r="G36" s="63"/>
      <c r="H36" s="63"/>
      <c r="I36" s="63"/>
      <c r="J36" s="63"/>
      <c r="K36" s="34">
        <f t="shared" si="2"/>
        <v>0</v>
      </c>
      <c r="L36" s="34">
        <f t="shared" si="3"/>
        <v>0</v>
      </c>
      <c r="M36" s="34">
        <f t="shared" si="4"/>
        <v>0</v>
      </c>
      <c r="N36" s="34">
        <f t="shared" si="5"/>
        <v>0</v>
      </c>
    </row>
    <row r="37" spans="1:15">
      <c r="A37" s="185" t="s">
        <v>101</v>
      </c>
      <c r="B37" s="31" t="s">
        <v>13</v>
      </c>
      <c r="C37" s="57">
        <v>490</v>
      </c>
      <c r="D37" s="57">
        <f t="shared" si="1"/>
        <v>980</v>
      </c>
      <c r="E37" s="63">
        <v>450</v>
      </c>
      <c r="F37" s="32">
        <f t="shared" si="0"/>
        <v>900</v>
      </c>
      <c r="G37" s="63"/>
      <c r="H37" s="63"/>
      <c r="I37" s="63"/>
      <c r="J37" s="63"/>
      <c r="K37" s="34">
        <f t="shared" si="2"/>
        <v>0</v>
      </c>
      <c r="L37" s="34">
        <f t="shared" si="3"/>
        <v>0</v>
      </c>
      <c r="M37" s="34">
        <f t="shared" si="4"/>
        <v>0</v>
      </c>
      <c r="N37" s="34">
        <f t="shared" si="5"/>
        <v>0</v>
      </c>
    </row>
    <row r="38" spans="1:15">
      <c r="A38" s="186"/>
      <c r="B38" s="31" t="s">
        <v>105</v>
      </c>
      <c r="C38" s="57">
        <v>650</v>
      </c>
      <c r="D38" s="57">
        <f t="shared" si="1"/>
        <v>1300</v>
      </c>
      <c r="E38" s="63">
        <v>600</v>
      </c>
      <c r="F38" s="32">
        <f t="shared" si="0"/>
        <v>1200</v>
      </c>
      <c r="G38" s="63"/>
      <c r="H38" s="63"/>
      <c r="I38" s="63"/>
      <c r="J38" s="63"/>
      <c r="K38" s="34">
        <f t="shared" si="2"/>
        <v>0</v>
      </c>
      <c r="L38" s="34">
        <f t="shared" si="3"/>
        <v>0</v>
      </c>
      <c r="M38" s="34">
        <f t="shared" si="4"/>
        <v>0</v>
      </c>
      <c r="N38" s="34">
        <f t="shared" si="5"/>
        <v>0</v>
      </c>
    </row>
    <row r="39" spans="1:15">
      <c r="A39" s="187"/>
      <c r="B39" s="31" t="s">
        <v>106</v>
      </c>
      <c r="C39" s="57">
        <v>570</v>
      </c>
      <c r="D39" s="57">
        <f t="shared" si="1"/>
        <v>1140</v>
      </c>
      <c r="E39" s="63">
        <v>520</v>
      </c>
      <c r="F39" s="32">
        <f t="shared" si="0"/>
        <v>1040</v>
      </c>
      <c r="G39" s="63"/>
      <c r="H39" s="63"/>
      <c r="I39" s="63"/>
      <c r="J39" s="63"/>
      <c r="K39" s="34">
        <f t="shared" si="2"/>
        <v>0</v>
      </c>
      <c r="L39" s="34">
        <f t="shared" si="3"/>
        <v>0</v>
      </c>
      <c r="M39" s="34">
        <f t="shared" si="4"/>
        <v>0</v>
      </c>
      <c r="N39" s="34">
        <f t="shared" si="5"/>
        <v>0</v>
      </c>
    </row>
    <row r="40" spans="1:15">
      <c r="A40" s="185" t="s">
        <v>102</v>
      </c>
      <c r="B40" s="31" t="s">
        <v>13</v>
      </c>
      <c r="C40" s="57">
        <v>490</v>
      </c>
      <c r="D40" s="57">
        <f t="shared" si="1"/>
        <v>980</v>
      </c>
      <c r="E40" s="63">
        <v>450</v>
      </c>
      <c r="F40" s="32">
        <f t="shared" si="0"/>
        <v>900</v>
      </c>
      <c r="G40" s="63"/>
      <c r="H40" s="63"/>
      <c r="I40" s="63"/>
      <c r="J40" s="63"/>
      <c r="K40" s="34">
        <f t="shared" si="2"/>
        <v>0</v>
      </c>
      <c r="L40" s="34">
        <f t="shared" si="3"/>
        <v>0</v>
      </c>
      <c r="M40" s="34">
        <f t="shared" si="4"/>
        <v>0</v>
      </c>
      <c r="N40" s="34">
        <f t="shared" si="5"/>
        <v>0</v>
      </c>
    </row>
    <row r="41" spans="1:15">
      <c r="A41" s="186"/>
      <c r="B41" s="31" t="s">
        <v>105</v>
      </c>
      <c r="C41" s="57">
        <v>650</v>
      </c>
      <c r="D41" s="57">
        <f t="shared" si="1"/>
        <v>1300</v>
      </c>
      <c r="E41" s="63">
        <v>600</v>
      </c>
      <c r="F41" s="32">
        <f t="shared" si="0"/>
        <v>1200</v>
      </c>
      <c r="G41" s="63"/>
      <c r="H41" s="63"/>
      <c r="I41" s="63"/>
      <c r="J41" s="63"/>
      <c r="K41" s="34">
        <f t="shared" si="2"/>
        <v>0</v>
      </c>
      <c r="L41" s="34">
        <f t="shared" si="3"/>
        <v>0</v>
      </c>
      <c r="M41" s="34">
        <f t="shared" si="4"/>
        <v>0</v>
      </c>
      <c r="N41" s="34">
        <f t="shared" si="5"/>
        <v>0</v>
      </c>
    </row>
    <row r="42" spans="1:15">
      <c r="A42" s="187"/>
      <c r="B42" s="31" t="s">
        <v>106</v>
      </c>
      <c r="C42" s="57">
        <v>570</v>
      </c>
      <c r="D42" s="57">
        <f t="shared" si="1"/>
        <v>1140</v>
      </c>
      <c r="E42" s="63">
        <v>520</v>
      </c>
      <c r="F42" s="32">
        <f t="shared" si="0"/>
        <v>1040</v>
      </c>
      <c r="G42" s="63"/>
      <c r="H42" s="63"/>
      <c r="I42" s="63"/>
      <c r="J42" s="63"/>
      <c r="K42" s="34">
        <f t="shared" si="2"/>
        <v>0</v>
      </c>
      <c r="L42" s="34">
        <f t="shared" si="3"/>
        <v>0</v>
      </c>
      <c r="M42" s="34">
        <f t="shared" si="4"/>
        <v>0</v>
      </c>
      <c r="N42" s="34">
        <f t="shared" si="5"/>
        <v>0</v>
      </c>
    </row>
    <row r="43" spans="1:15">
      <c r="A43" s="185" t="s">
        <v>103</v>
      </c>
      <c r="B43" s="31" t="s">
        <v>13</v>
      </c>
      <c r="C43" s="57">
        <v>490</v>
      </c>
      <c r="D43" s="57">
        <f t="shared" si="1"/>
        <v>980</v>
      </c>
      <c r="E43" s="63">
        <v>450</v>
      </c>
      <c r="F43" s="32">
        <f t="shared" si="0"/>
        <v>900</v>
      </c>
      <c r="G43" s="63"/>
      <c r="H43" s="63"/>
      <c r="I43" s="63"/>
      <c r="J43" s="63"/>
      <c r="K43" s="34">
        <f t="shared" si="2"/>
        <v>0</v>
      </c>
      <c r="L43" s="34">
        <f t="shared" si="3"/>
        <v>0</v>
      </c>
      <c r="M43" s="34">
        <f t="shared" si="4"/>
        <v>0</v>
      </c>
      <c r="N43" s="34">
        <f t="shared" si="5"/>
        <v>0</v>
      </c>
    </row>
    <row r="44" spans="1:15">
      <c r="A44" s="186"/>
      <c r="B44" s="31" t="s">
        <v>105</v>
      </c>
      <c r="C44" s="57">
        <v>650</v>
      </c>
      <c r="D44" s="57">
        <f t="shared" si="1"/>
        <v>1300</v>
      </c>
      <c r="E44" s="63">
        <v>600</v>
      </c>
      <c r="F44" s="32">
        <f t="shared" si="0"/>
        <v>1200</v>
      </c>
      <c r="G44" s="63"/>
      <c r="H44" s="63"/>
      <c r="I44" s="63"/>
      <c r="J44" s="63"/>
      <c r="K44" s="34">
        <f t="shared" si="2"/>
        <v>0</v>
      </c>
      <c r="L44" s="34">
        <f t="shared" si="3"/>
        <v>0</v>
      </c>
      <c r="M44" s="34">
        <f t="shared" si="4"/>
        <v>0</v>
      </c>
      <c r="N44" s="34">
        <f t="shared" si="5"/>
        <v>0</v>
      </c>
    </row>
    <row r="45" spans="1:15" ht="18.5" thickBot="1">
      <c r="A45" s="190"/>
      <c r="B45" s="56" t="s">
        <v>106</v>
      </c>
      <c r="C45" s="58">
        <v>570</v>
      </c>
      <c r="D45" s="58">
        <f t="shared" si="1"/>
        <v>1140</v>
      </c>
      <c r="E45" s="64">
        <v>520</v>
      </c>
      <c r="F45" s="55">
        <f t="shared" si="0"/>
        <v>1040</v>
      </c>
      <c r="G45" s="64"/>
      <c r="H45" s="64"/>
      <c r="I45" s="64"/>
      <c r="J45" s="64"/>
      <c r="K45" s="35">
        <f t="shared" si="2"/>
        <v>0</v>
      </c>
      <c r="L45" s="35">
        <f t="shared" si="3"/>
        <v>0</v>
      </c>
      <c r="M45" s="35">
        <f t="shared" si="4"/>
        <v>0</v>
      </c>
      <c r="N45" s="35">
        <f t="shared" si="5"/>
        <v>0</v>
      </c>
    </row>
    <row r="46" spans="1:15" ht="18.5" thickTop="1">
      <c r="A46" s="62" t="s">
        <v>80</v>
      </c>
      <c r="B46" s="62" t="s">
        <v>111</v>
      </c>
      <c r="C46" s="62" t="s">
        <v>111</v>
      </c>
      <c r="D46" s="62" t="s">
        <v>111</v>
      </c>
      <c r="E46" s="62" t="s">
        <v>111</v>
      </c>
      <c r="F46" s="62" t="s">
        <v>111</v>
      </c>
      <c r="G46" s="37">
        <f t="shared" ref="G46:N46" si="6">SUM(G4:G45)</f>
        <v>0</v>
      </c>
      <c r="H46" s="37">
        <f t="shared" si="6"/>
        <v>0</v>
      </c>
      <c r="I46" s="37">
        <f t="shared" ref="I46:J46" si="7">SUM(I4:I45)</f>
        <v>0</v>
      </c>
      <c r="J46" s="37">
        <f t="shared" si="7"/>
        <v>0</v>
      </c>
      <c r="K46" s="37">
        <f t="shared" si="6"/>
        <v>0</v>
      </c>
      <c r="L46" s="37">
        <f>SUM(L4:L45)</f>
        <v>0</v>
      </c>
      <c r="M46" s="37">
        <f t="shared" si="6"/>
        <v>0</v>
      </c>
      <c r="N46" s="37">
        <f t="shared" si="6"/>
        <v>0</v>
      </c>
      <c r="O46" t="s">
        <v>87</v>
      </c>
    </row>
    <row r="47" spans="1:15">
      <c r="A47" s="2"/>
      <c r="B47" s="2"/>
      <c r="C47" s="2"/>
      <c r="D47" s="2"/>
      <c r="E47" s="2"/>
      <c r="F47" s="2"/>
      <c r="G47" s="2"/>
      <c r="H47" s="38"/>
      <c r="I47" s="2"/>
      <c r="J47" s="38"/>
      <c r="K47" s="38"/>
      <c r="L47" s="38"/>
      <c r="M47" s="38"/>
      <c r="N47" s="38"/>
    </row>
    <row r="48" spans="1:15">
      <c r="A48" s="185" t="s">
        <v>107</v>
      </c>
      <c r="B48" s="31" t="s">
        <v>104</v>
      </c>
      <c r="C48" s="31">
        <v>180</v>
      </c>
      <c r="D48" s="57">
        <f t="shared" ref="D48:D50" si="8">C48*2</f>
        <v>360</v>
      </c>
      <c r="E48" s="65">
        <v>120</v>
      </c>
      <c r="F48" s="32">
        <f>E48*2</f>
        <v>240</v>
      </c>
      <c r="G48" s="63"/>
      <c r="H48" s="63"/>
      <c r="I48" s="63"/>
      <c r="J48" s="63"/>
      <c r="K48" s="34">
        <f>C48*G48</f>
        <v>0</v>
      </c>
      <c r="L48" s="34">
        <f>D48*H48</f>
        <v>0</v>
      </c>
      <c r="M48" s="34">
        <f t="shared" ref="M48" si="9">E48*I48</f>
        <v>0</v>
      </c>
      <c r="N48" s="34">
        <f t="shared" ref="N48" si="10">F48*J48</f>
        <v>0</v>
      </c>
    </row>
    <row r="49" spans="1:15">
      <c r="A49" s="186"/>
      <c r="B49" s="31" t="s">
        <v>105</v>
      </c>
      <c r="C49" s="31">
        <v>240</v>
      </c>
      <c r="D49" s="57">
        <f t="shared" si="8"/>
        <v>480</v>
      </c>
      <c r="E49" s="65">
        <v>160</v>
      </c>
      <c r="F49" s="32">
        <f>E49*2</f>
        <v>320</v>
      </c>
      <c r="G49" s="63"/>
      <c r="H49" s="63"/>
      <c r="I49" s="63"/>
      <c r="J49" s="63"/>
      <c r="K49" s="34">
        <f t="shared" ref="K49:K50" si="11">C49*G49</f>
        <v>0</v>
      </c>
      <c r="L49" s="34">
        <f>D49*H49</f>
        <v>0</v>
      </c>
      <c r="M49" s="34">
        <f t="shared" ref="M49:M50" si="12">E49*I49</f>
        <v>0</v>
      </c>
      <c r="N49" s="34">
        <f t="shared" ref="N49:N50" si="13">F49*J49</f>
        <v>0</v>
      </c>
    </row>
    <row r="50" spans="1:15" ht="18.5" thickBot="1">
      <c r="A50" s="190"/>
      <c r="B50" s="56" t="s">
        <v>106</v>
      </c>
      <c r="C50" s="56">
        <v>210</v>
      </c>
      <c r="D50" s="58">
        <f t="shared" si="8"/>
        <v>420</v>
      </c>
      <c r="E50" s="66">
        <v>140</v>
      </c>
      <c r="F50" s="55">
        <f>E50*2</f>
        <v>280</v>
      </c>
      <c r="G50" s="64"/>
      <c r="H50" s="64"/>
      <c r="I50" s="64"/>
      <c r="J50" s="64"/>
      <c r="K50" s="35">
        <f t="shared" si="11"/>
        <v>0</v>
      </c>
      <c r="L50" s="35">
        <f>D50*H50</f>
        <v>0</v>
      </c>
      <c r="M50" s="35">
        <f t="shared" si="12"/>
        <v>0</v>
      </c>
      <c r="N50" s="35">
        <f t="shared" si="13"/>
        <v>0</v>
      </c>
    </row>
    <row r="51" spans="1:15" ht="18.5" thickTop="1">
      <c r="A51" s="62" t="s">
        <v>112</v>
      </c>
      <c r="B51" s="62" t="s">
        <v>111</v>
      </c>
      <c r="C51" s="62" t="s">
        <v>111</v>
      </c>
      <c r="D51" s="62" t="s">
        <v>111</v>
      </c>
      <c r="E51" s="62" t="s">
        <v>111</v>
      </c>
      <c r="F51" s="62" t="s">
        <v>111</v>
      </c>
      <c r="G51" s="37">
        <f t="shared" ref="G51:M51" si="14">SUM(G48:G50)</f>
        <v>0</v>
      </c>
      <c r="H51" s="37">
        <f t="shared" si="14"/>
        <v>0</v>
      </c>
      <c r="I51" s="37">
        <f t="shared" si="14"/>
        <v>0</v>
      </c>
      <c r="J51" s="37">
        <f t="shared" si="14"/>
        <v>0</v>
      </c>
      <c r="K51" s="37">
        <f t="shared" si="14"/>
        <v>0</v>
      </c>
      <c r="L51" s="37">
        <f t="shared" si="14"/>
        <v>0</v>
      </c>
      <c r="M51" s="37">
        <f t="shared" si="14"/>
        <v>0</v>
      </c>
      <c r="N51" s="37">
        <f t="shared" ref="N51" si="15">SUM(N48:N50)</f>
        <v>0</v>
      </c>
    </row>
    <row r="52" spans="1:15" ht="18.5" thickBot="1">
      <c r="A52" s="2"/>
      <c r="B52" s="2"/>
      <c r="C52" s="2"/>
      <c r="D52" s="2"/>
      <c r="E52" s="2"/>
      <c r="F52" s="2"/>
      <c r="G52" s="2"/>
      <c r="H52" s="38"/>
      <c r="I52" s="2"/>
      <c r="J52" s="38"/>
      <c r="K52" s="38"/>
      <c r="L52" s="38"/>
      <c r="M52" s="38"/>
      <c r="N52" s="38"/>
      <c r="O52" s="43"/>
    </row>
    <row r="53" spans="1:15" ht="19" thickTop="1" thickBot="1">
      <c r="A53" s="31" t="s">
        <v>86</v>
      </c>
      <c r="B53" s="31" t="s">
        <v>81</v>
      </c>
      <c r="C53" s="31" t="s">
        <v>81</v>
      </c>
      <c r="D53" s="31" t="s">
        <v>81</v>
      </c>
      <c r="E53" s="31" t="s">
        <v>81</v>
      </c>
      <c r="F53" s="31" t="s">
        <v>81</v>
      </c>
      <c r="G53" s="31" t="s">
        <v>81</v>
      </c>
      <c r="H53" s="40" t="s">
        <v>81</v>
      </c>
      <c r="I53" s="31" t="s">
        <v>81</v>
      </c>
      <c r="J53" s="40" t="s">
        <v>81</v>
      </c>
      <c r="K53" s="41">
        <f>K46+K51</f>
        <v>0</v>
      </c>
      <c r="L53" s="41">
        <f>L46+L51</f>
        <v>0</v>
      </c>
      <c r="M53" s="41">
        <f>M46+M51</f>
        <v>0</v>
      </c>
      <c r="N53" s="41">
        <f>N46+N51</f>
        <v>0</v>
      </c>
      <c r="O53" s="44" t="s">
        <v>89</v>
      </c>
    </row>
    <row r="54" spans="1:15" ht="19" thickTop="1" thickBot="1">
      <c r="K54" s="188">
        <f>K53+L53</f>
        <v>0</v>
      </c>
      <c r="L54" s="189"/>
      <c r="M54" s="188">
        <f>M53+N53</f>
        <v>0</v>
      </c>
      <c r="N54" s="189"/>
    </row>
    <row r="55" spans="1:15" ht="18.5" thickTop="1"/>
  </sheetData>
  <autoFilter ref="A3:O46" xr:uid="{E1D9F949-4D10-4F49-AC2D-D1329DD2CF4F}"/>
  <mergeCells count="17">
    <mergeCell ref="K54:L54"/>
    <mergeCell ref="M54:N54"/>
    <mergeCell ref="A40:A42"/>
    <mergeCell ref="A43:A45"/>
    <mergeCell ref="A48:A50"/>
    <mergeCell ref="A37:A39"/>
    <mergeCell ref="A19:A21"/>
    <mergeCell ref="A4:A6"/>
    <mergeCell ref="A7:A9"/>
    <mergeCell ref="A10:A12"/>
    <mergeCell ref="A13:A15"/>
    <mergeCell ref="A16:A18"/>
    <mergeCell ref="A22:A24"/>
    <mergeCell ref="A25:A27"/>
    <mergeCell ref="A28:A30"/>
    <mergeCell ref="A31:A33"/>
    <mergeCell ref="A34:A36"/>
  </mergeCells>
  <phoneticPr fontId="3"/>
  <conditionalFormatting sqref="G4:J45">
    <cfRule type="containsBlanks" dxfId="3" priority="3">
      <formula>LEN(TRIM(G4))=0</formula>
    </cfRule>
  </conditionalFormatting>
  <conditionalFormatting sqref="G48:J50">
    <cfRule type="containsBlanks" dxfId="2" priority="1">
      <formula>LEN(TRIM(G48))=0</formula>
    </cfRule>
  </conditionalFormatting>
  <pageMargins left="0.7" right="0.7" top="0.75" bottom="0.75" header="0.3" footer="0.3"/>
  <pageSetup paperSize="9" scale="39" fitToHeight="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CE01E-D31D-4E1A-8CA7-CA23C88D8298}">
  <sheetPr>
    <pageSetUpPr fitToPage="1"/>
  </sheetPr>
  <dimension ref="A1:M55"/>
  <sheetViews>
    <sheetView view="pageBreakPreview" zoomScale="85" zoomScaleNormal="85" zoomScaleSheetLayoutView="85" workbookViewId="0">
      <selection activeCell="L1" sqref="L1"/>
    </sheetView>
  </sheetViews>
  <sheetFormatPr defaultRowHeight="18"/>
  <cols>
    <col min="1" max="1" width="27.5" customWidth="1"/>
    <col min="2" max="8" width="12.9140625" bestFit="1" customWidth="1"/>
    <col min="9" max="12" width="14.83203125" bestFit="1" customWidth="1"/>
  </cols>
  <sheetData>
    <row r="1" spans="1:13" ht="22.5">
      <c r="A1" s="30" t="s">
        <v>109</v>
      </c>
      <c r="L1" s="71" t="s">
        <v>201</v>
      </c>
    </row>
    <row r="2" spans="1:13">
      <c r="C2" s="45"/>
      <c r="D2" s="45"/>
      <c r="E2" s="45"/>
      <c r="G2" s="45"/>
      <c r="I2" s="45"/>
      <c r="K2" s="45"/>
      <c r="L2" s="71" t="s">
        <v>130</v>
      </c>
      <c r="M2" t="s">
        <v>131</v>
      </c>
    </row>
    <row r="3" spans="1:13" ht="36">
      <c r="A3" s="31" t="s">
        <v>1</v>
      </c>
      <c r="B3" s="31" t="s">
        <v>2</v>
      </c>
      <c r="C3" s="67" t="s">
        <v>119</v>
      </c>
      <c r="D3" s="67" t="s">
        <v>120</v>
      </c>
      <c r="E3" s="67" t="s">
        <v>121</v>
      </c>
      <c r="F3" s="67" t="s">
        <v>122</v>
      </c>
      <c r="G3" s="67" t="s">
        <v>132</v>
      </c>
      <c r="H3" s="68" t="s">
        <v>133</v>
      </c>
      <c r="I3" s="68" t="s">
        <v>113</v>
      </c>
      <c r="J3" s="68" t="s">
        <v>116</v>
      </c>
      <c r="K3" s="68" t="s">
        <v>115</v>
      </c>
      <c r="L3" s="68" t="s">
        <v>114</v>
      </c>
    </row>
    <row r="4" spans="1:13">
      <c r="A4" s="185" t="s">
        <v>90</v>
      </c>
      <c r="B4" s="31" t="s">
        <v>12</v>
      </c>
      <c r="C4" s="57">
        <v>360</v>
      </c>
      <c r="D4" s="57">
        <f>C4*2</f>
        <v>720</v>
      </c>
      <c r="E4" s="63">
        <v>310</v>
      </c>
      <c r="F4" s="32">
        <f t="shared" ref="F4:F45" si="0">E4*2</f>
        <v>620</v>
      </c>
      <c r="G4" s="63"/>
      <c r="H4" s="63"/>
      <c r="I4" s="34">
        <f>C4*G4</f>
        <v>0</v>
      </c>
      <c r="J4" s="34">
        <f>D4*H4</f>
        <v>0</v>
      </c>
      <c r="K4" s="34">
        <f t="shared" ref="K4:L45" si="1">E4*G4</f>
        <v>0</v>
      </c>
      <c r="L4" s="34">
        <f t="shared" si="1"/>
        <v>0</v>
      </c>
    </row>
    <row r="5" spans="1:13">
      <c r="A5" s="186"/>
      <c r="B5" s="31" t="s">
        <v>105</v>
      </c>
      <c r="C5" s="57">
        <v>480</v>
      </c>
      <c r="D5" s="57">
        <f t="shared" ref="D5:D45" si="2">C5*2</f>
        <v>960</v>
      </c>
      <c r="E5" s="63">
        <v>410</v>
      </c>
      <c r="F5" s="32">
        <f t="shared" si="0"/>
        <v>820</v>
      </c>
      <c r="G5" s="63"/>
      <c r="H5" s="63"/>
      <c r="I5" s="34">
        <f t="shared" ref="I5:J45" si="3">C5*G5</f>
        <v>0</v>
      </c>
      <c r="J5" s="34">
        <f t="shared" si="3"/>
        <v>0</v>
      </c>
      <c r="K5" s="34">
        <f t="shared" si="1"/>
        <v>0</v>
      </c>
      <c r="L5" s="34">
        <f t="shared" si="1"/>
        <v>0</v>
      </c>
    </row>
    <row r="6" spans="1:13">
      <c r="A6" s="187"/>
      <c r="B6" s="31" t="s">
        <v>106</v>
      </c>
      <c r="C6" s="57">
        <v>420</v>
      </c>
      <c r="D6" s="57">
        <f t="shared" si="2"/>
        <v>840</v>
      </c>
      <c r="E6" s="63">
        <v>360</v>
      </c>
      <c r="F6" s="32">
        <f t="shared" si="0"/>
        <v>720</v>
      </c>
      <c r="G6" s="63"/>
      <c r="H6" s="63"/>
      <c r="I6" s="34">
        <f t="shared" si="3"/>
        <v>0</v>
      </c>
      <c r="J6" s="34">
        <f t="shared" si="3"/>
        <v>0</v>
      </c>
      <c r="K6" s="34">
        <f t="shared" si="1"/>
        <v>0</v>
      </c>
      <c r="L6" s="34">
        <f t="shared" si="1"/>
        <v>0</v>
      </c>
    </row>
    <row r="7" spans="1:13">
      <c r="A7" s="185" t="s">
        <v>91</v>
      </c>
      <c r="B7" s="31" t="s">
        <v>12</v>
      </c>
      <c r="C7" s="57">
        <v>1570</v>
      </c>
      <c r="D7" s="57">
        <f t="shared" si="2"/>
        <v>3140</v>
      </c>
      <c r="E7" s="63">
        <v>1430</v>
      </c>
      <c r="F7" s="32">
        <f t="shared" si="0"/>
        <v>2860</v>
      </c>
      <c r="G7" s="63"/>
      <c r="H7" s="63"/>
      <c r="I7" s="34">
        <f t="shared" si="3"/>
        <v>0</v>
      </c>
      <c r="J7" s="34">
        <f t="shared" si="3"/>
        <v>0</v>
      </c>
      <c r="K7" s="34">
        <f t="shared" si="1"/>
        <v>0</v>
      </c>
      <c r="L7" s="34">
        <f t="shared" si="1"/>
        <v>0</v>
      </c>
    </row>
    <row r="8" spans="1:13">
      <c r="A8" s="186"/>
      <c r="B8" s="31" t="s">
        <v>105</v>
      </c>
      <c r="C8" s="57">
        <v>2100</v>
      </c>
      <c r="D8" s="57">
        <f t="shared" si="2"/>
        <v>4200</v>
      </c>
      <c r="E8" s="63">
        <v>1910</v>
      </c>
      <c r="F8" s="32">
        <f t="shared" si="0"/>
        <v>3820</v>
      </c>
      <c r="G8" s="63"/>
      <c r="H8" s="63"/>
      <c r="I8" s="34">
        <f t="shared" si="3"/>
        <v>0</v>
      </c>
      <c r="J8" s="34">
        <f t="shared" si="3"/>
        <v>0</v>
      </c>
      <c r="K8" s="34">
        <f t="shared" si="1"/>
        <v>0</v>
      </c>
      <c r="L8" s="34">
        <f t="shared" si="1"/>
        <v>0</v>
      </c>
    </row>
    <row r="9" spans="1:13">
      <c r="A9" s="187"/>
      <c r="B9" s="31" t="s">
        <v>106</v>
      </c>
      <c r="C9" s="57">
        <v>1840</v>
      </c>
      <c r="D9" s="57">
        <f t="shared" si="2"/>
        <v>3680</v>
      </c>
      <c r="E9" s="63">
        <v>1670</v>
      </c>
      <c r="F9" s="32">
        <f t="shared" si="0"/>
        <v>3340</v>
      </c>
      <c r="G9" s="63"/>
      <c r="H9" s="63"/>
      <c r="I9" s="34">
        <f t="shared" si="3"/>
        <v>0</v>
      </c>
      <c r="J9" s="34">
        <f t="shared" si="3"/>
        <v>0</v>
      </c>
      <c r="K9" s="34">
        <f t="shared" si="1"/>
        <v>0</v>
      </c>
      <c r="L9" s="34">
        <f t="shared" si="1"/>
        <v>0</v>
      </c>
    </row>
    <row r="10" spans="1:13">
      <c r="A10" s="185" t="s">
        <v>92</v>
      </c>
      <c r="B10" s="31" t="s">
        <v>12</v>
      </c>
      <c r="C10" s="57">
        <v>330</v>
      </c>
      <c r="D10" s="57">
        <f t="shared" si="2"/>
        <v>660</v>
      </c>
      <c r="E10" s="63">
        <v>300</v>
      </c>
      <c r="F10" s="32">
        <f t="shared" si="0"/>
        <v>600</v>
      </c>
      <c r="G10" s="63"/>
      <c r="H10" s="63"/>
      <c r="I10" s="34">
        <f t="shared" si="3"/>
        <v>0</v>
      </c>
      <c r="J10" s="34">
        <f t="shared" si="3"/>
        <v>0</v>
      </c>
      <c r="K10" s="34">
        <f t="shared" si="1"/>
        <v>0</v>
      </c>
      <c r="L10" s="34">
        <f t="shared" si="1"/>
        <v>0</v>
      </c>
    </row>
    <row r="11" spans="1:13">
      <c r="A11" s="186"/>
      <c r="B11" s="31" t="s">
        <v>105</v>
      </c>
      <c r="C11" s="57">
        <v>430</v>
      </c>
      <c r="D11" s="57">
        <f t="shared" si="2"/>
        <v>860</v>
      </c>
      <c r="E11" s="63">
        <v>400</v>
      </c>
      <c r="F11" s="32">
        <f t="shared" si="0"/>
        <v>800</v>
      </c>
      <c r="G11" s="63"/>
      <c r="H11" s="63"/>
      <c r="I11" s="34">
        <f t="shared" si="3"/>
        <v>0</v>
      </c>
      <c r="J11" s="34">
        <f t="shared" si="3"/>
        <v>0</v>
      </c>
      <c r="K11" s="34">
        <f t="shared" si="1"/>
        <v>0</v>
      </c>
      <c r="L11" s="34">
        <f t="shared" si="1"/>
        <v>0</v>
      </c>
    </row>
    <row r="12" spans="1:13">
      <c r="A12" s="187"/>
      <c r="B12" s="31" t="s">
        <v>106</v>
      </c>
      <c r="C12" s="57">
        <v>380</v>
      </c>
      <c r="D12" s="57">
        <f t="shared" si="2"/>
        <v>760</v>
      </c>
      <c r="E12" s="63">
        <v>350</v>
      </c>
      <c r="F12" s="32">
        <f t="shared" si="0"/>
        <v>700</v>
      </c>
      <c r="G12" s="63"/>
      <c r="H12" s="63"/>
      <c r="I12" s="34">
        <f t="shared" si="3"/>
        <v>0</v>
      </c>
      <c r="J12" s="34">
        <f t="shared" si="3"/>
        <v>0</v>
      </c>
      <c r="K12" s="34">
        <f t="shared" si="1"/>
        <v>0</v>
      </c>
      <c r="L12" s="34">
        <f t="shared" si="1"/>
        <v>0</v>
      </c>
    </row>
    <row r="13" spans="1:13">
      <c r="A13" s="185" t="s">
        <v>93</v>
      </c>
      <c r="B13" s="31" t="s">
        <v>13</v>
      </c>
      <c r="C13" s="57">
        <v>280</v>
      </c>
      <c r="D13" s="57">
        <f t="shared" si="2"/>
        <v>560</v>
      </c>
      <c r="E13" s="63">
        <v>260</v>
      </c>
      <c r="F13" s="32">
        <f t="shared" si="0"/>
        <v>520</v>
      </c>
      <c r="G13" s="63"/>
      <c r="H13" s="63"/>
      <c r="I13" s="34">
        <f t="shared" si="3"/>
        <v>0</v>
      </c>
      <c r="J13" s="34">
        <f t="shared" si="3"/>
        <v>0</v>
      </c>
      <c r="K13" s="34">
        <f t="shared" si="1"/>
        <v>0</v>
      </c>
      <c r="L13" s="34">
        <f t="shared" si="1"/>
        <v>0</v>
      </c>
    </row>
    <row r="14" spans="1:13">
      <c r="A14" s="186"/>
      <c r="B14" s="31" t="s">
        <v>105</v>
      </c>
      <c r="C14" s="57">
        <v>380</v>
      </c>
      <c r="D14" s="57">
        <f t="shared" si="2"/>
        <v>760</v>
      </c>
      <c r="E14" s="63">
        <v>350</v>
      </c>
      <c r="F14" s="32">
        <f t="shared" si="0"/>
        <v>700</v>
      </c>
      <c r="G14" s="63"/>
      <c r="H14" s="63"/>
      <c r="I14" s="34">
        <f t="shared" si="3"/>
        <v>0</v>
      </c>
      <c r="J14" s="34">
        <f t="shared" si="3"/>
        <v>0</v>
      </c>
      <c r="K14" s="34">
        <f t="shared" si="1"/>
        <v>0</v>
      </c>
      <c r="L14" s="34">
        <f t="shared" si="1"/>
        <v>0</v>
      </c>
    </row>
    <row r="15" spans="1:13">
      <c r="A15" s="187"/>
      <c r="B15" s="31" t="s">
        <v>106</v>
      </c>
      <c r="C15" s="57">
        <v>330</v>
      </c>
      <c r="D15" s="57">
        <f t="shared" si="2"/>
        <v>660</v>
      </c>
      <c r="E15" s="63">
        <v>310</v>
      </c>
      <c r="F15" s="32">
        <f t="shared" si="0"/>
        <v>620</v>
      </c>
      <c r="G15" s="63"/>
      <c r="H15" s="63"/>
      <c r="I15" s="34">
        <f t="shared" si="3"/>
        <v>0</v>
      </c>
      <c r="J15" s="34">
        <f t="shared" si="3"/>
        <v>0</v>
      </c>
      <c r="K15" s="34">
        <f t="shared" si="1"/>
        <v>0</v>
      </c>
      <c r="L15" s="34">
        <f t="shared" si="1"/>
        <v>0</v>
      </c>
    </row>
    <row r="16" spans="1:13">
      <c r="A16" s="185" t="s">
        <v>94</v>
      </c>
      <c r="B16" s="31" t="s">
        <v>13</v>
      </c>
      <c r="C16" s="57">
        <v>720</v>
      </c>
      <c r="D16" s="57">
        <f t="shared" si="2"/>
        <v>1440</v>
      </c>
      <c r="E16" s="63">
        <v>660</v>
      </c>
      <c r="F16" s="32">
        <f t="shared" si="0"/>
        <v>1320</v>
      </c>
      <c r="G16" s="63"/>
      <c r="H16" s="63"/>
      <c r="I16" s="34">
        <f t="shared" si="3"/>
        <v>0</v>
      </c>
      <c r="J16" s="34">
        <f t="shared" si="3"/>
        <v>0</v>
      </c>
      <c r="K16" s="34">
        <f t="shared" si="1"/>
        <v>0</v>
      </c>
      <c r="L16" s="34">
        <f t="shared" si="1"/>
        <v>0</v>
      </c>
    </row>
    <row r="17" spans="1:12">
      <c r="A17" s="186"/>
      <c r="B17" s="31" t="s">
        <v>105</v>
      </c>
      <c r="C17" s="57">
        <v>960</v>
      </c>
      <c r="D17" s="57">
        <f t="shared" si="2"/>
        <v>1920</v>
      </c>
      <c r="E17" s="63">
        <v>870</v>
      </c>
      <c r="F17" s="32">
        <f t="shared" si="0"/>
        <v>1740</v>
      </c>
      <c r="G17" s="63"/>
      <c r="H17" s="63"/>
      <c r="I17" s="34">
        <f t="shared" si="3"/>
        <v>0</v>
      </c>
      <c r="J17" s="34">
        <f t="shared" si="3"/>
        <v>0</v>
      </c>
      <c r="K17" s="34">
        <f t="shared" si="1"/>
        <v>0</v>
      </c>
      <c r="L17" s="34">
        <f t="shared" si="1"/>
        <v>0</v>
      </c>
    </row>
    <row r="18" spans="1:12">
      <c r="A18" s="187"/>
      <c r="B18" s="31" t="s">
        <v>106</v>
      </c>
      <c r="C18" s="57">
        <v>840</v>
      </c>
      <c r="D18" s="57">
        <f t="shared" si="2"/>
        <v>1680</v>
      </c>
      <c r="E18" s="63">
        <v>770</v>
      </c>
      <c r="F18" s="32">
        <f t="shared" si="0"/>
        <v>1540</v>
      </c>
      <c r="G18" s="63"/>
      <c r="H18" s="63"/>
      <c r="I18" s="34">
        <f t="shared" si="3"/>
        <v>0</v>
      </c>
      <c r="J18" s="34">
        <f t="shared" si="3"/>
        <v>0</v>
      </c>
      <c r="K18" s="34">
        <f t="shared" si="1"/>
        <v>0</v>
      </c>
      <c r="L18" s="34">
        <f t="shared" si="1"/>
        <v>0</v>
      </c>
    </row>
    <row r="19" spans="1:12">
      <c r="A19" s="185" t="s">
        <v>95</v>
      </c>
      <c r="B19" s="31" t="s">
        <v>13</v>
      </c>
      <c r="C19" s="57">
        <v>610</v>
      </c>
      <c r="D19" s="57">
        <f t="shared" si="2"/>
        <v>1220</v>
      </c>
      <c r="E19" s="63">
        <v>560</v>
      </c>
      <c r="F19" s="32">
        <f t="shared" si="0"/>
        <v>1120</v>
      </c>
      <c r="G19" s="63"/>
      <c r="H19" s="63"/>
      <c r="I19" s="34">
        <f t="shared" si="3"/>
        <v>0</v>
      </c>
      <c r="J19" s="34">
        <f t="shared" si="3"/>
        <v>0</v>
      </c>
      <c r="K19" s="34">
        <f t="shared" si="1"/>
        <v>0</v>
      </c>
      <c r="L19" s="34">
        <f t="shared" si="1"/>
        <v>0</v>
      </c>
    </row>
    <row r="20" spans="1:12">
      <c r="A20" s="186"/>
      <c r="B20" s="31" t="s">
        <v>105</v>
      </c>
      <c r="C20" s="57">
        <v>820</v>
      </c>
      <c r="D20" s="57">
        <f t="shared" si="2"/>
        <v>1640</v>
      </c>
      <c r="E20" s="63">
        <v>750</v>
      </c>
      <c r="F20" s="32">
        <f t="shared" si="0"/>
        <v>1500</v>
      </c>
      <c r="G20" s="63"/>
      <c r="H20" s="63"/>
      <c r="I20" s="34">
        <f t="shared" si="3"/>
        <v>0</v>
      </c>
      <c r="J20" s="34">
        <f t="shared" si="3"/>
        <v>0</v>
      </c>
      <c r="K20" s="34">
        <f t="shared" si="1"/>
        <v>0</v>
      </c>
      <c r="L20" s="34">
        <f t="shared" si="1"/>
        <v>0</v>
      </c>
    </row>
    <row r="21" spans="1:12">
      <c r="A21" s="187"/>
      <c r="B21" s="31" t="s">
        <v>106</v>
      </c>
      <c r="C21" s="57">
        <v>720</v>
      </c>
      <c r="D21" s="57">
        <f t="shared" si="2"/>
        <v>1440</v>
      </c>
      <c r="E21" s="63">
        <v>660</v>
      </c>
      <c r="F21" s="32">
        <f t="shared" si="0"/>
        <v>1320</v>
      </c>
      <c r="G21" s="63"/>
      <c r="H21" s="63"/>
      <c r="I21" s="34">
        <f t="shared" si="3"/>
        <v>0</v>
      </c>
      <c r="J21" s="34">
        <f t="shared" si="3"/>
        <v>0</v>
      </c>
      <c r="K21" s="34">
        <f t="shared" si="1"/>
        <v>0</v>
      </c>
      <c r="L21" s="34">
        <f t="shared" si="1"/>
        <v>0</v>
      </c>
    </row>
    <row r="22" spans="1:12">
      <c r="A22" s="185" t="s">
        <v>96</v>
      </c>
      <c r="B22" s="31" t="s">
        <v>13</v>
      </c>
      <c r="C22" s="57">
        <v>220</v>
      </c>
      <c r="D22" s="57">
        <f t="shared" si="2"/>
        <v>440</v>
      </c>
      <c r="E22" s="63">
        <v>190</v>
      </c>
      <c r="F22" s="32">
        <f t="shared" si="0"/>
        <v>380</v>
      </c>
      <c r="G22" s="63"/>
      <c r="H22" s="63"/>
      <c r="I22" s="34">
        <f t="shared" si="3"/>
        <v>0</v>
      </c>
      <c r="J22" s="34">
        <f t="shared" si="3"/>
        <v>0</v>
      </c>
      <c r="K22" s="34">
        <f t="shared" si="1"/>
        <v>0</v>
      </c>
      <c r="L22" s="34">
        <f t="shared" si="1"/>
        <v>0</v>
      </c>
    </row>
    <row r="23" spans="1:12">
      <c r="A23" s="186"/>
      <c r="B23" s="31" t="s">
        <v>105</v>
      </c>
      <c r="C23" s="57">
        <v>290</v>
      </c>
      <c r="D23" s="57">
        <f t="shared" si="2"/>
        <v>580</v>
      </c>
      <c r="E23" s="63">
        <v>250</v>
      </c>
      <c r="F23" s="32">
        <f t="shared" si="0"/>
        <v>500</v>
      </c>
      <c r="G23" s="63"/>
      <c r="H23" s="63"/>
      <c r="I23" s="34">
        <f t="shared" si="3"/>
        <v>0</v>
      </c>
      <c r="J23" s="34">
        <f t="shared" si="3"/>
        <v>0</v>
      </c>
      <c r="K23" s="34">
        <f t="shared" si="1"/>
        <v>0</v>
      </c>
      <c r="L23" s="34">
        <f t="shared" si="1"/>
        <v>0</v>
      </c>
    </row>
    <row r="24" spans="1:12">
      <c r="A24" s="187"/>
      <c r="B24" s="31" t="s">
        <v>106</v>
      </c>
      <c r="C24" s="57">
        <v>250</v>
      </c>
      <c r="D24" s="57">
        <f t="shared" si="2"/>
        <v>500</v>
      </c>
      <c r="E24" s="63">
        <v>220</v>
      </c>
      <c r="F24" s="32">
        <f t="shared" si="0"/>
        <v>440</v>
      </c>
      <c r="G24" s="63"/>
      <c r="H24" s="63"/>
      <c r="I24" s="34">
        <f t="shared" si="3"/>
        <v>0</v>
      </c>
      <c r="J24" s="34">
        <f t="shared" si="3"/>
        <v>0</v>
      </c>
      <c r="K24" s="34">
        <f t="shared" si="1"/>
        <v>0</v>
      </c>
      <c r="L24" s="34">
        <f t="shared" si="1"/>
        <v>0</v>
      </c>
    </row>
    <row r="25" spans="1:12">
      <c r="A25" s="185" t="s">
        <v>97</v>
      </c>
      <c r="B25" s="31" t="s">
        <v>13</v>
      </c>
      <c r="C25" s="57">
        <v>270</v>
      </c>
      <c r="D25" s="57">
        <f t="shared" si="2"/>
        <v>540</v>
      </c>
      <c r="E25" s="63">
        <v>240</v>
      </c>
      <c r="F25" s="32">
        <f t="shared" si="0"/>
        <v>480</v>
      </c>
      <c r="G25" s="63"/>
      <c r="H25" s="63"/>
      <c r="I25" s="34">
        <f t="shared" si="3"/>
        <v>0</v>
      </c>
      <c r="J25" s="34">
        <f t="shared" si="3"/>
        <v>0</v>
      </c>
      <c r="K25" s="34">
        <f t="shared" si="1"/>
        <v>0</v>
      </c>
      <c r="L25" s="34">
        <f t="shared" si="1"/>
        <v>0</v>
      </c>
    </row>
    <row r="26" spans="1:12">
      <c r="A26" s="186"/>
      <c r="B26" s="31" t="s">
        <v>105</v>
      </c>
      <c r="C26" s="57">
        <v>360</v>
      </c>
      <c r="D26" s="57">
        <f t="shared" si="2"/>
        <v>720</v>
      </c>
      <c r="E26" s="63">
        <v>320</v>
      </c>
      <c r="F26" s="32">
        <f t="shared" si="0"/>
        <v>640</v>
      </c>
      <c r="G26" s="63"/>
      <c r="H26" s="63"/>
      <c r="I26" s="34">
        <f t="shared" si="3"/>
        <v>0</v>
      </c>
      <c r="J26" s="34">
        <f t="shared" si="3"/>
        <v>0</v>
      </c>
      <c r="K26" s="34">
        <f t="shared" si="1"/>
        <v>0</v>
      </c>
      <c r="L26" s="34">
        <f t="shared" si="1"/>
        <v>0</v>
      </c>
    </row>
    <row r="27" spans="1:12">
      <c r="A27" s="187"/>
      <c r="B27" s="31" t="s">
        <v>106</v>
      </c>
      <c r="C27" s="57">
        <v>320</v>
      </c>
      <c r="D27" s="57">
        <f t="shared" si="2"/>
        <v>640</v>
      </c>
      <c r="E27" s="63">
        <v>280</v>
      </c>
      <c r="F27" s="32">
        <f t="shared" si="0"/>
        <v>560</v>
      </c>
      <c r="G27" s="63"/>
      <c r="H27" s="63"/>
      <c r="I27" s="34">
        <f t="shared" si="3"/>
        <v>0</v>
      </c>
      <c r="J27" s="34">
        <f t="shared" si="3"/>
        <v>0</v>
      </c>
      <c r="K27" s="34">
        <f t="shared" si="1"/>
        <v>0</v>
      </c>
      <c r="L27" s="34">
        <f t="shared" si="1"/>
        <v>0</v>
      </c>
    </row>
    <row r="28" spans="1:12">
      <c r="A28" s="185" t="s">
        <v>98</v>
      </c>
      <c r="B28" s="31" t="s">
        <v>13</v>
      </c>
      <c r="C28" s="57">
        <v>300</v>
      </c>
      <c r="D28" s="57">
        <f t="shared" si="2"/>
        <v>600</v>
      </c>
      <c r="E28" s="63">
        <v>280</v>
      </c>
      <c r="F28" s="32">
        <f t="shared" si="0"/>
        <v>560</v>
      </c>
      <c r="G28" s="63"/>
      <c r="H28" s="63"/>
      <c r="I28" s="34">
        <f t="shared" si="3"/>
        <v>0</v>
      </c>
      <c r="J28" s="34">
        <f t="shared" si="3"/>
        <v>0</v>
      </c>
      <c r="K28" s="34">
        <f t="shared" si="1"/>
        <v>0</v>
      </c>
      <c r="L28" s="34">
        <f t="shared" si="1"/>
        <v>0</v>
      </c>
    </row>
    <row r="29" spans="1:12">
      <c r="A29" s="186"/>
      <c r="B29" s="31" t="s">
        <v>105</v>
      </c>
      <c r="C29" s="57">
        <v>400</v>
      </c>
      <c r="D29" s="57">
        <f t="shared" si="2"/>
        <v>800</v>
      </c>
      <c r="E29" s="63">
        <v>370</v>
      </c>
      <c r="F29" s="32">
        <f t="shared" si="0"/>
        <v>740</v>
      </c>
      <c r="G29" s="63"/>
      <c r="H29" s="63"/>
      <c r="I29" s="34">
        <f t="shared" si="3"/>
        <v>0</v>
      </c>
      <c r="J29" s="34">
        <f t="shared" si="3"/>
        <v>0</v>
      </c>
      <c r="K29" s="34">
        <f t="shared" si="1"/>
        <v>0</v>
      </c>
      <c r="L29" s="34">
        <f t="shared" si="1"/>
        <v>0</v>
      </c>
    </row>
    <row r="30" spans="1:12">
      <c r="A30" s="187"/>
      <c r="B30" s="31" t="s">
        <v>106</v>
      </c>
      <c r="C30" s="57">
        <v>350</v>
      </c>
      <c r="D30" s="57">
        <f t="shared" si="2"/>
        <v>700</v>
      </c>
      <c r="E30" s="63">
        <v>320</v>
      </c>
      <c r="F30" s="32">
        <f t="shared" si="0"/>
        <v>640</v>
      </c>
      <c r="G30" s="63"/>
      <c r="H30" s="63"/>
      <c r="I30" s="34">
        <f t="shared" si="3"/>
        <v>0</v>
      </c>
      <c r="J30" s="34">
        <f t="shared" si="3"/>
        <v>0</v>
      </c>
      <c r="K30" s="34">
        <f t="shared" si="1"/>
        <v>0</v>
      </c>
      <c r="L30" s="34">
        <f t="shared" si="1"/>
        <v>0</v>
      </c>
    </row>
    <row r="31" spans="1:12">
      <c r="A31" s="185" t="s">
        <v>99</v>
      </c>
      <c r="B31" s="31" t="s">
        <v>13</v>
      </c>
      <c r="C31" s="57">
        <v>300</v>
      </c>
      <c r="D31" s="57">
        <f t="shared" si="2"/>
        <v>600</v>
      </c>
      <c r="E31" s="63">
        <v>280</v>
      </c>
      <c r="F31" s="32">
        <f t="shared" si="0"/>
        <v>560</v>
      </c>
      <c r="G31" s="63"/>
      <c r="H31" s="63"/>
      <c r="I31" s="34">
        <f t="shared" si="3"/>
        <v>0</v>
      </c>
      <c r="J31" s="34">
        <f t="shared" si="3"/>
        <v>0</v>
      </c>
      <c r="K31" s="34">
        <f t="shared" si="1"/>
        <v>0</v>
      </c>
      <c r="L31" s="34">
        <f t="shared" si="1"/>
        <v>0</v>
      </c>
    </row>
    <row r="32" spans="1:12">
      <c r="A32" s="186"/>
      <c r="B32" s="31" t="s">
        <v>105</v>
      </c>
      <c r="C32" s="57">
        <v>400</v>
      </c>
      <c r="D32" s="57">
        <f t="shared" si="2"/>
        <v>800</v>
      </c>
      <c r="E32" s="63">
        <v>370</v>
      </c>
      <c r="F32" s="32">
        <f t="shared" si="0"/>
        <v>740</v>
      </c>
      <c r="G32" s="63"/>
      <c r="H32" s="63"/>
      <c r="I32" s="34">
        <f t="shared" si="3"/>
        <v>0</v>
      </c>
      <c r="J32" s="34">
        <f t="shared" si="3"/>
        <v>0</v>
      </c>
      <c r="K32" s="34">
        <f t="shared" si="1"/>
        <v>0</v>
      </c>
      <c r="L32" s="34">
        <f t="shared" si="1"/>
        <v>0</v>
      </c>
    </row>
    <row r="33" spans="1:13">
      <c r="A33" s="187"/>
      <c r="B33" s="31" t="s">
        <v>106</v>
      </c>
      <c r="C33" s="57">
        <v>350</v>
      </c>
      <c r="D33" s="57">
        <f t="shared" si="2"/>
        <v>700</v>
      </c>
      <c r="E33" s="63">
        <v>320</v>
      </c>
      <c r="F33" s="32">
        <f t="shared" si="0"/>
        <v>640</v>
      </c>
      <c r="G33" s="63"/>
      <c r="H33" s="63"/>
      <c r="I33" s="34">
        <f t="shared" si="3"/>
        <v>0</v>
      </c>
      <c r="J33" s="34">
        <f t="shared" si="3"/>
        <v>0</v>
      </c>
      <c r="K33" s="34">
        <f t="shared" si="1"/>
        <v>0</v>
      </c>
      <c r="L33" s="34">
        <f t="shared" si="1"/>
        <v>0</v>
      </c>
    </row>
    <row r="34" spans="1:13">
      <c r="A34" s="185" t="s">
        <v>100</v>
      </c>
      <c r="B34" s="31" t="s">
        <v>13</v>
      </c>
      <c r="C34" s="57">
        <v>1170</v>
      </c>
      <c r="D34" s="57">
        <f t="shared" si="2"/>
        <v>2340</v>
      </c>
      <c r="E34" s="63">
        <v>1070</v>
      </c>
      <c r="F34" s="32">
        <f t="shared" si="0"/>
        <v>2140</v>
      </c>
      <c r="G34" s="63"/>
      <c r="H34" s="63"/>
      <c r="I34" s="34">
        <f t="shared" si="3"/>
        <v>0</v>
      </c>
      <c r="J34" s="34">
        <f t="shared" si="3"/>
        <v>0</v>
      </c>
      <c r="K34" s="34">
        <f t="shared" si="1"/>
        <v>0</v>
      </c>
      <c r="L34" s="34">
        <f t="shared" si="1"/>
        <v>0</v>
      </c>
    </row>
    <row r="35" spans="1:13">
      <c r="A35" s="186"/>
      <c r="B35" s="31" t="s">
        <v>105</v>
      </c>
      <c r="C35" s="57">
        <v>1570</v>
      </c>
      <c r="D35" s="57">
        <f t="shared" si="2"/>
        <v>3140</v>
      </c>
      <c r="E35" s="63">
        <v>1430</v>
      </c>
      <c r="F35" s="32">
        <f t="shared" si="0"/>
        <v>2860</v>
      </c>
      <c r="G35" s="63"/>
      <c r="H35" s="63"/>
      <c r="I35" s="34">
        <f t="shared" si="3"/>
        <v>0</v>
      </c>
      <c r="J35" s="34">
        <f t="shared" si="3"/>
        <v>0</v>
      </c>
      <c r="K35" s="34">
        <f t="shared" si="1"/>
        <v>0</v>
      </c>
      <c r="L35" s="34">
        <f t="shared" si="1"/>
        <v>0</v>
      </c>
    </row>
    <row r="36" spans="1:13">
      <c r="A36" s="187"/>
      <c r="B36" s="31" t="s">
        <v>106</v>
      </c>
      <c r="C36" s="57">
        <v>1370</v>
      </c>
      <c r="D36" s="57">
        <f t="shared" si="2"/>
        <v>2740</v>
      </c>
      <c r="E36" s="63">
        <v>1250</v>
      </c>
      <c r="F36" s="32">
        <f t="shared" si="0"/>
        <v>2500</v>
      </c>
      <c r="G36" s="63"/>
      <c r="H36" s="63"/>
      <c r="I36" s="34">
        <f t="shared" si="3"/>
        <v>0</v>
      </c>
      <c r="J36" s="34">
        <f t="shared" si="3"/>
        <v>0</v>
      </c>
      <c r="K36" s="34">
        <f t="shared" si="1"/>
        <v>0</v>
      </c>
      <c r="L36" s="34">
        <f t="shared" si="1"/>
        <v>0</v>
      </c>
    </row>
    <row r="37" spans="1:13">
      <c r="A37" s="185" t="s">
        <v>101</v>
      </c>
      <c r="B37" s="31" t="s">
        <v>13</v>
      </c>
      <c r="C37" s="57">
        <v>490</v>
      </c>
      <c r="D37" s="57">
        <f t="shared" si="2"/>
        <v>980</v>
      </c>
      <c r="E37" s="63">
        <v>450</v>
      </c>
      <c r="F37" s="32">
        <f t="shared" si="0"/>
        <v>900</v>
      </c>
      <c r="G37" s="63"/>
      <c r="H37" s="63"/>
      <c r="I37" s="34">
        <f t="shared" si="3"/>
        <v>0</v>
      </c>
      <c r="J37" s="34">
        <f t="shared" si="3"/>
        <v>0</v>
      </c>
      <c r="K37" s="34">
        <f t="shared" si="1"/>
        <v>0</v>
      </c>
      <c r="L37" s="34">
        <f t="shared" si="1"/>
        <v>0</v>
      </c>
    </row>
    <row r="38" spans="1:13">
      <c r="A38" s="186"/>
      <c r="B38" s="31" t="s">
        <v>105</v>
      </c>
      <c r="C38" s="57">
        <v>650</v>
      </c>
      <c r="D38" s="57">
        <f t="shared" si="2"/>
        <v>1300</v>
      </c>
      <c r="E38" s="63">
        <v>600</v>
      </c>
      <c r="F38" s="32">
        <f t="shared" si="0"/>
        <v>1200</v>
      </c>
      <c r="G38" s="63"/>
      <c r="H38" s="63"/>
      <c r="I38" s="34">
        <f t="shared" si="3"/>
        <v>0</v>
      </c>
      <c r="J38" s="34">
        <f t="shared" si="3"/>
        <v>0</v>
      </c>
      <c r="K38" s="34">
        <f t="shared" si="1"/>
        <v>0</v>
      </c>
      <c r="L38" s="34">
        <f t="shared" si="1"/>
        <v>0</v>
      </c>
    </row>
    <row r="39" spans="1:13">
      <c r="A39" s="187"/>
      <c r="B39" s="31" t="s">
        <v>106</v>
      </c>
      <c r="C39" s="57">
        <v>570</v>
      </c>
      <c r="D39" s="57">
        <f t="shared" si="2"/>
        <v>1140</v>
      </c>
      <c r="E39" s="63">
        <v>520</v>
      </c>
      <c r="F39" s="32">
        <f t="shared" si="0"/>
        <v>1040</v>
      </c>
      <c r="G39" s="63"/>
      <c r="H39" s="63"/>
      <c r="I39" s="34">
        <f t="shared" si="3"/>
        <v>0</v>
      </c>
      <c r="J39" s="34">
        <f t="shared" si="3"/>
        <v>0</v>
      </c>
      <c r="K39" s="34">
        <f t="shared" si="1"/>
        <v>0</v>
      </c>
      <c r="L39" s="34">
        <f t="shared" si="1"/>
        <v>0</v>
      </c>
    </row>
    <row r="40" spans="1:13">
      <c r="A40" s="185" t="s">
        <v>102</v>
      </c>
      <c r="B40" s="31" t="s">
        <v>13</v>
      </c>
      <c r="C40" s="57">
        <v>490</v>
      </c>
      <c r="D40" s="57">
        <f t="shared" si="2"/>
        <v>980</v>
      </c>
      <c r="E40" s="63">
        <v>450</v>
      </c>
      <c r="F40" s="32">
        <f t="shared" si="0"/>
        <v>900</v>
      </c>
      <c r="G40" s="63"/>
      <c r="H40" s="63"/>
      <c r="I40" s="34">
        <f t="shared" si="3"/>
        <v>0</v>
      </c>
      <c r="J40" s="34">
        <f t="shared" si="3"/>
        <v>0</v>
      </c>
      <c r="K40" s="34">
        <f t="shared" si="1"/>
        <v>0</v>
      </c>
      <c r="L40" s="34">
        <f t="shared" si="1"/>
        <v>0</v>
      </c>
    </row>
    <row r="41" spans="1:13">
      <c r="A41" s="186"/>
      <c r="B41" s="31" t="s">
        <v>105</v>
      </c>
      <c r="C41" s="57">
        <v>650</v>
      </c>
      <c r="D41" s="57">
        <f t="shared" si="2"/>
        <v>1300</v>
      </c>
      <c r="E41" s="63">
        <v>600</v>
      </c>
      <c r="F41" s="32">
        <f t="shared" si="0"/>
        <v>1200</v>
      </c>
      <c r="G41" s="63"/>
      <c r="H41" s="63"/>
      <c r="I41" s="34">
        <f t="shared" si="3"/>
        <v>0</v>
      </c>
      <c r="J41" s="34">
        <f t="shared" si="3"/>
        <v>0</v>
      </c>
      <c r="K41" s="34">
        <f t="shared" si="1"/>
        <v>0</v>
      </c>
      <c r="L41" s="34">
        <f t="shared" si="1"/>
        <v>0</v>
      </c>
    </row>
    <row r="42" spans="1:13">
      <c r="A42" s="187"/>
      <c r="B42" s="31" t="s">
        <v>106</v>
      </c>
      <c r="C42" s="57">
        <v>570</v>
      </c>
      <c r="D42" s="57">
        <f t="shared" si="2"/>
        <v>1140</v>
      </c>
      <c r="E42" s="63">
        <v>520</v>
      </c>
      <c r="F42" s="32">
        <f t="shared" si="0"/>
        <v>1040</v>
      </c>
      <c r="G42" s="63"/>
      <c r="H42" s="63"/>
      <c r="I42" s="34">
        <f t="shared" si="3"/>
        <v>0</v>
      </c>
      <c r="J42" s="34">
        <f t="shared" si="3"/>
        <v>0</v>
      </c>
      <c r="K42" s="34">
        <f t="shared" si="1"/>
        <v>0</v>
      </c>
      <c r="L42" s="34">
        <f t="shared" si="1"/>
        <v>0</v>
      </c>
    </row>
    <row r="43" spans="1:13">
      <c r="A43" s="185" t="s">
        <v>103</v>
      </c>
      <c r="B43" s="31" t="s">
        <v>13</v>
      </c>
      <c r="C43" s="57">
        <v>490</v>
      </c>
      <c r="D43" s="57">
        <f t="shared" si="2"/>
        <v>980</v>
      </c>
      <c r="E43" s="63">
        <v>450</v>
      </c>
      <c r="F43" s="32">
        <f t="shared" si="0"/>
        <v>900</v>
      </c>
      <c r="G43" s="63"/>
      <c r="H43" s="63"/>
      <c r="I43" s="34">
        <f t="shared" si="3"/>
        <v>0</v>
      </c>
      <c r="J43" s="34">
        <f t="shared" si="3"/>
        <v>0</v>
      </c>
      <c r="K43" s="34">
        <f t="shared" si="1"/>
        <v>0</v>
      </c>
      <c r="L43" s="34">
        <f t="shared" si="1"/>
        <v>0</v>
      </c>
    </row>
    <row r="44" spans="1:13">
      <c r="A44" s="186"/>
      <c r="B44" s="31" t="s">
        <v>105</v>
      </c>
      <c r="C44" s="57">
        <v>650</v>
      </c>
      <c r="D44" s="57">
        <f t="shared" si="2"/>
        <v>1300</v>
      </c>
      <c r="E44" s="63">
        <v>600</v>
      </c>
      <c r="F44" s="32">
        <f t="shared" si="0"/>
        <v>1200</v>
      </c>
      <c r="G44" s="63"/>
      <c r="H44" s="63"/>
      <c r="I44" s="34">
        <f t="shared" si="3"/>
        <v>0</v>
      </c>
      <c r="J44" s="34">
        <f t="shared" si="3"/>
        <v>0</v>
      </c>
      <c r="K44" s="34">
        <f t="shared" si="1"/>
        <v>0</v>
      </c>
      <c r="L44" s="34">
        <f t="shared" si="1"/>
        <v>0</v>
      </c>
    </row>
    <row r="45" spans="1:13" ht="18.5" thickBot="1">
      <c r="A45" s="190"/>
      <c r="B45" s="56" t="s">
        <v>106</v>
      </c>
      <c r="C45" s="58">
        <v>570</v>
      </c>
      <c r="D45" s="58">
        <f t="shared" si="2"/>
        <v>1140</v>
      </c>
      <c r="E45" s="64">
        <v>520</v>
      </c>
      <c r="F45" s="55">
        <f t="shared" si="0"/>
        <v>1040</v>
      </c>
      <c r="G45" s="64"/>
      <c r="H45" s="64"/>
      <c r="I45" s="35">
        <f t="shared" si="3"/>
        <v>0</v>
      </c>
      <c r="J45" s="35">
        <f t="shared" si="3"/>
        <v>0</v>
      </c>
      <c r="K45" s="35">
        <f t="shared" si="1"/>
        <v>0</v>
      </c>
      <c r="L45" s="35">
        <f t="shared" si="1"/>
        <v>0</v>
      </c>
    </row>
    <row r="46" spans="1:13" ht="18.5" thickTop="1">
      <c r="A46" s="62" t="s">
        <v>80</v>
      </c>
      <c r="B46" s="62" t="s">
        <v>111</v>
      </c>
      <c r="C46" s="62" t="s">
        <v>111</v>
      </c>
      <c r="D46" s="62" t="s">
        <v>111</v>
      </c>
      <c r="E46" s="62" t="s">
        <v>111</v>
      </c>
      <c r="F46" s="62" t="s">
        <v>111</v>
      </c>
      <c r="G46" s="37">
        <f t="shared" ref="G46:L46" si="4">SUM(G4:G45)</f>
        <v>0</v>
      </c>
      <c r="H46" s="37">
        <f t="shared" si="4"/>
        <v>0</v>
      </c>
      <c r="I46" s="37">
        <f t="shared" si="4"/>
        <v>0</v>
      </c>
      <c r="J46" s="37">
        <f>SUM(J4:J45)</f>
        <v>0</v>
      </c>
      <c r="K46" s="37">
        <f t="shared" si="4"/>
        <v>0</v>
      </c>
      <c r="L46" s="37">
        <f t="shared" si="4"/>
        <v>0</v>
      </c>
      <c r="M46" t="s">
        <v>87</v>
      </c>
    </row>
    <row r="47" spans="1:13">
      <c r="A47" s="2"/>
      <c r="B47" s="2"/>
      <c r="C47" s="2"/>
      <c r="D47" s="2"/>
      <c r="E47" s="2"/>
      <c r="F47" s="2"/>
      <c r="G47" s="2"/>
      <c r="H47" s="38"/>
      <c r="I47" s="38"/>
      <c r="J47" s="38"/>
      <c r="K47" s="38"/>
      <c r="L47" s="38"/>
    </row>
    <row r="48" spans="1:13">
      <c r="A48" s="185" t="s">
        <v>107</v>
      </c>
      <c r="B48" s="31" t="s">
        <v>104</v>
      </c>
      <c r="C48" s="31">
        <v>180</v>
      </c>
      <c r="D48" s="57">
        <f t="shared" ref="D48:D50" si="5">C48*2</f>
        <v>360</v>
      </c>
      <c r="E48" s="65">
        <v>120</v>
      </c>
      <c r="F48" s="32">
        <f>E48*2</f>
        <v>240</v>
      </c>
      <c r="G48" s="63"/>
      <c r="H48" s="63"/>
      <c r="I48" s="34">
        <f>C48*G48</f>
        <v>0</v>
      </c>
      <c r="J48" s="34">
        <f>D48*H48</f>
        <v>0</v>
      </c>
      <c r="K48" s="34">
        <f t="shared" ref="K48:K50" si="6">E48*G48</f>
        <v>0</v>
      </c>
      <c r="L48" s="34">
        <f>F48*H48</f>
        <v>0</v>
      </c>
    </row>
    <row r="49" spans="1:13">
      <c r="A49" s="186"/>
      <c r="B49" s="31" t="s">
        <v>105</v>
      </c>
      <c r="C49" s="31">
        <v>240</v>
      </c>
      <c r="D49" s="57">
        <f t="shared" si="5"/>
        <v>480</v>
      </c>
      <c r="E49" s="65">
        <v>160</v>
      </c>
      <c r="F49" s="32">
        <f>E49*2</f>
        <v>320</v>
      </c>
      <c r="G49" s="63"/>
      <c r="H49" s="63"/>
      <c r="I49" s="34">
        <f t="shared" ref="I49:I50" si="7">C49*G49</f>
        <v>0</v>
      </c>
      <c r="J49" s="34">
        <f>D49*H49</f>
        <v>0</v>
      </c>
      <c r="K49" s="34">
        <f t="shared" si="6"/>
        <v>0</v>
      </c>
      <c r="L49" s="34">
        <f>F49*H49</f>
        <v>0</v>
      </c>
    </row>
    <row r="50" spans="1:13" ht="18.5" thickBot="1">
      <c r="A50" s="190"/>
      <c r="B50" s="56" t="s">
        <v>106</v>
      </c>
      <c r="C50" s="56">
        <v>210</v>
      </c>
      <c r="D50" s="58">
        <f t="shared" si="5"/>
        <v>420</v>
      </c>
      <c r="E50" s="66">
        <v>140</v>
      </c>
      <c r="F50" s="55">
        <f>E50*2</f>
        <v>280</v>
      </c>
      <c r="G50" s="64"/>
      <c r="H50" s="64"/>
      <c r="I50" s="35">
        <f t="shared" si="7"/>
        <v>0</v>
      </c>
      <c r="J50" s="35">
        <f>D50*H50</f>
        <v>0</v>
      </c>
      <c r="K50" s="35">
        <f t="shared" si="6"/>
        <v>0</v>
      </c>
      <c r="L50" s="35">
        <f>F50*H50</f>
        <v>0</v>
      </c>
    </row>
    <row r="51" spans="1:13" ht="18.5" thickTop="1">
      <c r="A51" s="62" t="s">
        <v>112</v>
      </c>
      <c r="B51" s="62" t="s">
        <v>111</v>
      </c>
      <c r="C51" s="62" t="s">
        <v>111</v>
      </c>
      <c r="D51" s="62" t="s">
        <v>111</v>
      </c>
      <c r="E51" s="62" t="s">
        <v>111</v>
      </c>
      <c r="F51" s="62" t="s">
        <v>111</v>
      </c>
      <c r="G51" s="37">
        <f>SUM(G48:G50)</f>
        <v>0</v>
      </c>
      <c r="H51" s="37">
        <f>SUM(H48:H50)</f>
        <v>0</v>
      </c>
      <c r="I51" s="37">
        <f>SUM(I48:I50)</f>
        <v>0</v>
      </c>
      <c r="J51" s="37">
        <f>SUM(J48:J50)</f>
        <v>0</v>
      </c>
      <c r="K51" s="37">
        <f>SUM(K48:K50)</f>
        <v>0</v>
      </c>
      <c r="L51" s="37">
        <f t="shared" ref="L51" si="8">SUM(L48:L50)</f>
        <v>0</v>
      </c>
    </row>
    <row r="52" spans="1:13" ht="18.5" thickBot="1">
      <c r="A52" s="2"/>
      <c r="B52" s="2"/>
      <c r="C52" s="2"/>
      <c r="D52" s="2"/>
      <c r="E52" s="2"/>
      <c r="F52" s="2"/>
      <c r="G52" s="2"/>
      <c r="H52" s="38"/>
      <c r="I52" s="38"/>
      <c r="J52" s="38"/>
      <c r="K52" s="38"/>
      <c r="L52" s="38"/>
      <c r="M52" s="43"/>
    </row>
    <row r="53" spans="1:13" ht="19" thickTop="1" thickBot="1">
      <c r="A53" s="31" t="s">
        <v>86</v>
      </c>
      <c r="B53" s="31" t="s">
        <v>81</v>
      </c>
      <c r="C53" s="31" t="s">
        <v>81</v>
      </c>
      <c r="D53" s="31" t="s">
        <v>81</v>
      </c>
      <c r="E53" s="31" t="s">
        <v>81</v>
      </c>
      <c r="F53" s="31" t="s">
        <v>81</v>
      </c>
      <c r="G53" s="31" t="s">
        <v>81</v>
      </c>
      <c r="H53" s="40" t="s">
        <v>81</v>
      </c>
      <c r="I53" s="41">
        <f>I46+I51</f>
        <v>0</v>
      </c>
      <c r="J53" s="41">
        <f>J46+J51</f>
        <v>0</v>
      </c>
      <c r="K53" s="41">
        <f>K46+K51</f>
        <v>0</v>
      </c>
      <c r="L53" s="41">
        <f>L46+L51</f>
        <v>0</v>
      </c>
      <c r="M53" s="44" t="s">
        <v>89</v>
      </c>
    </row>
    <row r="54" spans="1:13" ht="19" thickTop="1" thickBot="1">
      <c r="I54" s="188">
        <f>I53+J53</f>
        <v>0</v>
      </c>
      <c r="J54" s="189"/>
      <c r="K54" s="188">
        <f>K53+L53</f>
        <v>0</v>
      </c>
      <c r="L54" s="189"/>
    </row>
    <row r="55" spans="1:13" ht="18.5" thickTop="1"/>
  </sheetData>
  <autoFilter ref="A3:M46" xr:uid="{E1D9F949-4D10-4F49-AC2D-D1329DD2CF4F}"/>
  <mergeCells count="17">
    <mergeCell ref="A37:A39"/>
    <mergeCell ref="A4:A6"/>
    <mergeCell ref="A7:A9"/>
    <mergeCell ref="A10:A12"/>
    <mergeCell ref="A13:A15"/>
    <mergeCell ref="A16:A18"/>
    <mergeCell ref="A19:A21"/>
    <mergeCell ref="A22:A24"/>
    <mergeCell ref="A25:A27"/>
    <mergeCell ref="A28:A30"/>
    <mergeCell ref="A31:A33"/>
    <mergeCell ref="A34:A36"/>
    <mergeCell ref="A40:A42"/>
    <mergeCell ref="A43:A45"/>
    <mergeCell ref="A48:A50"/>
    <mergeCell ref="I54:J54"/>
    <mergeCell ref="K54:L54"/>
  </mergeCells>
  <phoneticPr fontId="3"/>
  <conditionalFormatting sqref="G4:H45">
    <cfRule type="containsBlanks" dxfId="1" priority="2">
      <formula>LEN(TRIM(G4))=0</formula>
    </cfRule>
  </conditionalFormatting>
  <conditionalFormatting sqref="G48:H50">
    <cfRule type="containsBlanks" dxfId="0" priority="1">
      <formula>LEN(TRIM(G48))=0</formula>
    </cfRule>
  </conditionalFormatting>
  <pageMargins left="0.7" right="0.7" top="0.75" bottom="0.75" header="0.3" footer="0.3"/>
  <pageSetup paperSize="9" scale="45" fitToHeight="0" orientation="portrait" verticalDpi="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7</vt:i4>
      </vt:variant>
    </vt:vector>
  </HeadingPairs>
  <TitlesOfParts>
    <vt:vector baseType="lpstr" size="17">
      <vt:lpstr>はじめに</vt:lpstr>
      <vt:lpstr>考え方・集計（温水プール）</vt:lpstr>
      <vt:lpstr>利用料積算表（温水プールR9）</vt:lpstr>
      <vt:lpstr>利用料積算表（温水プールR10～）</vt:lpstr>
      <vt:lpstr>利用実績（温水プール）</vt:lpstr>
      <vt:lpstr>温水プール料金案</vt:lpstr>
      <vt:lpstr>総合福祉センター料金案</vt:lpstr>
      <vt:lpstr>利用料積算表（福祉センターR9）</vt:lpstr>
      <vt:lpstr>利用料積算表（福祉センターR10~）</vt:lpstr>
      <vt:lpstr>利用実績（福祉センター）</vt:lpstr>
      <vt:lpstr>'考え方・集計（温水プール）'!Print_Area</vt:lpstr>
      <vt:lpstr>'利用実績（温水プール）'!Print_Area</vt:lpstr>
      <vt:lpstr>'利用実績（福祉センター）'!Print_Area</vt:lpstr>
      <vt:lpstr>'利用料積算表（温水プールR10～）'!Print_Area</vt:lpstr>
      <vt:lpstr>'利用料積算表（温水プールR9）'!Print_Area</vt:lpstr>
      <vt:lpstr>'利用料積算表（福祉センターR10~）'!Print_Area</vt:lpstr>
      <vt:lpstr>'利用料積算表（福祉センターR9）'!Print_Area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2026-06-17T00:44:30Z</cp:lastPrinted>
  <dcterms:created xsi:type="dcterms:W3CDTF">2015-06-05T18:19:34Z</dcterms:created>
  <dcterms:modified xsi:type="dcterms:W3CDTF">2026-06-17T06:44:18Z</dcterms:modified>
</cp:coreProperties>
</file>